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500" documentId="13_ncr:1_{F6CB121F-512D-4AA6-A0C1-0FB36C537598}" xr6:coauthVersionLast="47" xr6:coauthVersionMax="47" xr10:uidLastSave="{B4A86347-C56F-4CF0-8A43-91AAFCB4E3D4}"/>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<sst xmlns="http://schemas.openxmlformats.org/spreadsheetml/2006/main" count="179044" uniqueCount="39114">
  <si>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</si>
  <si>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</si>
  <si>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</si>
  <si>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</si>
  <si>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</si>
  <si>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</si>
  <si>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</si>
  <si>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</si>
  <si>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</si>
  <si>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</si>
  <si>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</si>
  <si>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</si>
  <si>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</si>
  <si>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</si>
  <si>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</si>
  <si>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</si>
  <si>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</si>
  <si>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</si>
  <si>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</si>
  <si>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</si>
  <si>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</si>
  <si>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</si>
  <si>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</si>
  <si>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</si>
  <si>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</si>
  <si>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</si>
  <si>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</si>
  <si>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</si>
  <si>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</si>
  <si>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</si>
  <si>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</si>
  <si>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</si>
  <si>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</si>
  <si>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</si>
  <si>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</si>
  <si>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</si>
  <si>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</si>
  <si>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</si>
  <si>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</si>
  <si>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</si>
  <si>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</si>
  <si>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</si>
  <si>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</si>
  <si>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</si>
  <si>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</si>
  <si>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</si>
  <si>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</si>
  <si>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</si>
  <si>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</si>
  <si>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</si>
  <si>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</si>
  <si>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</si>
  <si>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</si>
  <si>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</si>
  <si>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</si>
  <si>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</si>
  <si>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</si>
  <si>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</si>
  <si>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</si>
  <si>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</si>
  <si>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</si>
  <si>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</si>
  <si>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</si>
  <si>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</si>
  <si>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</si>
  <si>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</si>
  <si>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</si>
  <si>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</si>
  <si>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</si>
  <si>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</si>
  <si>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</si>
  <si>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</si>
  <si>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</si>
  <si>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</si>
  <si>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</si>
  <si>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</si>
  <si>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</si>
  <si>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</si>
  <si>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</si>
  <si>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</si>
  <si>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</si>
  <si>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</si>
  <si>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</si>
  <si>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</si>
  <si>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</si>
  <si>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</si>
  <si>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</si>
  <si>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</si>
  <si>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</si>
  <si>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</si>
  <si>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</si>
  <si>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</si>
  <si>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</si>
  <si>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</si>
  <si>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</si>
  <si>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</si>
  <si>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</si>
  <si>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</si>
  <si>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</si>
  <si>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</si>
  <si>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</si>
  <si>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</si>
  <si>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</si>
  <si>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</si>
  <si>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</si>
  <si>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</si>
  <si>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</si>
  <si>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</si>
  <si>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</si>
  <si>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</si>
  <si>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</si>
  <si>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</si>
  <si>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</si>
  <si>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</si>
  <si>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</si>
  <si>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</si>
  <si>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</si>
  <si>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</si>
  <si>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</si>
  <si>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</si>
  <si>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</si>
  <si>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</si>
  <si>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</si>
  <si>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</si>
  <si>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</si>
  <si>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</si>
  <si>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</si>
  <si>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</si>
  <si>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</si>
  <si>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</si>
  <si>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</si>
  <si>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</si>
  <si>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</si>
  <si>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</si>
  <si>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</si>
  <si>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</si>
  <si>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</si>
  <si>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</si>
  <si>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</si>
  <si>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</si>
  <si>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</si>
  <si>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</si>
  <si>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</si>
  <si>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</si>
  <si>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</si>
  <si>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</si>
  <si>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</si>
  <si>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</si>
  <si>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</si>
  <si>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</si>
  <si>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</si>
  <si>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</si>
  <si>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</si>
  <si>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</si>
  <si>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</si>
  <si>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</si>
  <si>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</si>
  <si>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</si>
  <si>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</si>
  <si>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</si>
  <si>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</si>
  <si>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</si>
  <si>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</si>
  <si>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</si>
  <si>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</si>
  <si>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</si>
  <si>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</si>
  <si>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</si>
  <si>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</si>
  <si>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</si>
  <si>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</si>
  <si>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</si>
  <si>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</si>
  <si>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</si>
  <si>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</si>
  <si>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</si>
  <si>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</si>
  <si>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</si>
  <si>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</si>
  <si>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</si>
  <si>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</si>
  <si>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</si>
  <si>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</si>
  <si>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</si>
  <si>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</si>
  <si>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</si>
  <si>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</si>
  <si>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</si>
  <si>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</si>
  <si>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</si>
  <si>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</si>
  <si>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</si>
  <si>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</si>
  <si>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</si>
  <si>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</si>
  <si>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</si>
  <si>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</si>
  <si>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</si>
  <si>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</si>
  <si>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</si>
  <si>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</si>
  <si>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</si>
  <si>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</si>
  <si>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</si>
  <si>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</si>
  <si>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</si>
  <si>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</si>
  <si>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</si>
  <si>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</si>
  <si>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</si>
  <si>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</si>
  <si>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</si>
  <si>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</si>
  <si>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</si>
  <si>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</si>
  <si>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</si>
  <si>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</si>
  <si>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</si>
  <si>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</si>
  <si>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</si>
  <si>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</si>
  <si>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</si>
  <si>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</si>
  <si>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</si>
  <si>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</si>
  <si>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</si>
  <si>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</si>
  <si>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</si>
  <si>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</si>
  <si>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</si>
  <si>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</si>
  <si>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</si>
  <si>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</si>
  <si>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</si>
  <si>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</si>
  <si>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</si>
  <si>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</si>
  <si>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</si>
  <si>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</si>
  <si>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</si>
  <si>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</si>
  <si>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</si>
  <si>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</si>
  <si>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</si>
  <si>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</si>
  <si>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</si>
  <si>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</si>
  <si>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</si>
  <si>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</si>
  <si>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</si>
  <si>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</si>
  <si>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</si>
  <si>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</si>
  <si>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</si>
  <si>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</si>
  <si>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</si>
  <si>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</si>
  <si>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</si>
  <si>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</si>
  <si>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</si>
  <si>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</si>
  <si>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</si>
  <si>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</si>
  <si>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</si>
  <si>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</si>
  <si>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</si>
  <si>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</si>
  <si>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</si>
  <si>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</si>
  <si>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</si>
  <si>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</si>
  <si>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</si>
  <si>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</si>
  <si>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</si>
  <si>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</si>
  <si>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</si>
  <si>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</si>
  <si>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</si>
  <si>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</si>
  <si>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</si>
  <si>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</si>
  <si>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</si>
  <si>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</si>
  <si>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</si>
  <si>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</si>
  <si>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</si>
  <si>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</si>
  <si>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</si>
  <si>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</si>
  <si>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</si>
  <si>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</si>
  <si>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</si>
  <si>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</si>
  <si>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</si>
  <si>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</si>
  <si>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</si>
  <si>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</si>
  <si>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</si>
  <si>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</si>
  <si>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</si>
  <si>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</si>
  <si>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</si>
  <si>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</si>
  <si>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</si>
  <si>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</si>
  <si>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</si>
  <si>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</si>
  <si>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</si>
  <si>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</si>
  <si>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</si>
  <si>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</si>
  <si>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</si>
  <si>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</si>
  <si>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</si>
  <si>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</si>
  <si>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</si>
  <si>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</si>
  <si>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</si>
  <si>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</si>
  <si>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</si>
  <si>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</si>
  <si>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</si>
  <si>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</si>
  <si>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</si>
  <si>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</si>
  <si>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</si>
  <si>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</si>
  <si>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</si>
  <si>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</si>
  <si>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</si>
  <si>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</si>
  <si>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</si>
  <si>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</si>
  <si>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</si>
  <si>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</si>
  <si>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</si>
  <si>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</si>
  <si>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</si>
  <si>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</si>
  <si>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</si>
  <si>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</si>
  <si>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</si>
  <si>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</si>
  <si>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</si>
  <si>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</si>
  <si>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</si>
  <si>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</si>
  <si>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</si>
  <si>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</si>
  <si>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</si>
  <si>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</si>
  <si>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</si>
  <si>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</si>
  <si>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</si>
  <si>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</si>
  <si>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</si>
  <si>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</si>
  <si>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</si>
  <si>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</si>
  <si>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</si>
  <si>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</si>
  <si>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</si>
  <si>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</si>
  <si>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</si>
  <si>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</si>
  <si>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</si>
  <si>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</si>
  <si>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</si>
  <si>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</si>
  <si>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</si>
  <si>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</si>
  <si>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</si>
  <si>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</si>
  <si>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</si>
  <si>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</si>
  <si>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</si>
  <si>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</si>
  <si>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</si>
  <si>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</si>
  <si>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</si>
  <si>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</si>
  <si>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</si>
  <si>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</si>
  <si>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</si>
  <si>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</si>
  <si>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</si>
  <si>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</si>
  <si>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</si>
  <si>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</si>
  <si>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</si>
  <si>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</si>
  <si>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</si>
  <si>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</si>
  <si>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</si>
  <si>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</si>
  <si>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</si>
  <si>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</si>
  <si>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</si>
  <si>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</si>
  <si>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</si>
  <si>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</si>
  <si>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</si>
  <si>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</si>
  <si>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</si>
  <si>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</si>
  <si>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</si>
  <si>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</si>
  <si>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</si>
  <si>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</si>
  <si>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</si>
  <si>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</si>
  <si>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</si>
  <si>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</si>
  <si>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</si>
  <si>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</si>
  <si>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</si>
  <si>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</si>
  <si>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</si>
  <si>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</si>
  <si>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</si>
  <si>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</si>
  <si>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</si>
  <si>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</si>
  <si>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</si>
  <si>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</si>
  <si>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</si>
  <si>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</si>
  <si>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</si>
  <si>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</si>
  <si>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</si>
  <si>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</si>
  <si>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</si>
  <si>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</si>
  <si>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</si>
  <si>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</si>
  <si>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</si>
  <si>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</si>
  <si>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</si>
  <si>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</si>
  <si>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</si>
  <si>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</si>
  <si>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</si>
  <si>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</si>
  <si>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</si>
  <si>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</si>
  <si>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</si>
  <si>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</si>
  <si>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</si>
  <si>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</si>
  <si>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</si>
  <si>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</si>
  <si>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</si>
  <si>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</si>
  <si>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</si>
  <si>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</si>
  <si>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</si>
  <si>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</si>
  <si>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</si>
  <si>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</si>
  <si>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</si>
  <si>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</si>
  <si>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</si>
  <si>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</si>
  <si>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</si>
  <si>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</si>
  <si>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</si>
  <si>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</si>
  <si>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</si>
  <si>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</si>
  <si>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</si>
  <si>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</si>
  <si>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</si>
  <si>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</si>
  <si>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</si>
  <si>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</si>
  <si>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</si>
  <si>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</si>
  <si>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</si>
  <si>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</si>
  <si>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</si>
  <si>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</si>
  <si>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</si>
  <si>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</si>
  <si>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</si>
  <si>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</si>
  <si>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</si>
  <si>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</si>
  <si>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</si>
  <si>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</si>
  <si>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</si>
  <si>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</si>
  <si>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</si>
  <si>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</si>
  <si>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</si>
  <si>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</si>
  <si>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</si>
  <si>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</si>
  <si>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</si>
  <si>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</si>
  <si>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</si>
  <si>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</si>
  <si>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</si>
  <si>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</si>
  <si>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</si>
  <si>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</si>
  <si>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</si>
  <si>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</si>
  <si>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</si>
  <si>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</si>
  <si>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</si>
  <si>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</si>
  <si>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</si>
  <si>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</si>
  <si>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</si>
  <si>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</si>
  <si>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</si>
  <si>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</si>
  <si>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</si>
  <si>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</si>
  <si>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</si>
  <si>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</si>
  <si>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</si>
  <si>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</si>
  <si>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</si>
  <si>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</si>
  <si>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</si>
  <si>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</si>
  <si>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</si>
  <si>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</si>
  <si>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</si>
  <si>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</si>
  <si>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</si>
  <si>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</si>
  <si>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</si>
  <si>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</si>
  <si>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</si>
  <si>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</si>
  <si>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</si>
  <si>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</si>
  <si>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</si>
  <si>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</si>
  <si>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</si>
  <si>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</si>
  <si>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</si>
  <si>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</si>
  <si>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</si>
  <si>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</si>
  <si>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</si>
  <si>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</si>
  <si>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</si>
  <si>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</si>
  <si>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</si>
  <si>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</si>
  <si>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</si>
  <si>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</si>
  <si>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</si>
  <si>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</si>
  <si>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</si>
  <si>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</si>
  <si>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</si>
  <si>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</si>
  <si>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</si>
  <si>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</si>
  <si>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</si>
  <si>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</si>
  <si>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</si>
  <si>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</si>
  <si>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</si>
  <si>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</si>
  <si>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</si>
  <si>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</si>
  <si>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</si>
  <si>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</si>
  <si>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</si>
  <si>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</si>
  <si>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</si>
  <si>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</si>
  <si>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</si>
  <si>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</si>
  <si>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</si>
  <si>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</si>
  <si>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</si>
  <si>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</si>
  <si>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</si>
  <si>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</si>
  <si>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</si>
  <si>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</si>
  <si>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</si>
  <si>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</si>
  <si>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</si>
  <si>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</si>
  <si>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</si>
  <si>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</si>
  <si>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</si>
  <si>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</si>
  <si>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</si>
  <si>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</si>
  <si>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</si>
  <si>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</si>
  <si>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</si>
  <si>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</si>
  <si>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</si>
  <si>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</si>
  <si>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</si>
  <si>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</si>
  <si>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</si>
  <si>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</si>
  <si>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</si>
  <si>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</si>
  <si>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</si>
  <si>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</si>
  <si>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</si>
  <si>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</si>
  <si>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</si>
  <si>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</si>
  <si>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</si>
  <si>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</si>
  <si>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</si>
  <si>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</si>
  <si>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</si>
  <si>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</si>
  <si>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</si>
  <si>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</si>
  <si>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</si>
  <si>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</si>
  <si>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</si>
  <si>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</si>
  <si>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</si>
  <si>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</si>
  <si>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</si>
  <si>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</si>
  <si>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</si>
  <si>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</si>
  <si>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</si>
  <si>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</si>
  <si>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</si>
  <si>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</si>
  <si>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</si>
  <si>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</si>
  <si>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</si>
  <si>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</si>
  <si>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</si>
  <si>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</si>
  <si>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</si>
  <si>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</si>
  <si>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</si>
  <si>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</si>
  <si>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</si>
  <si>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</si>
  <si>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</si>
  <si>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</si>
  <si>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</si>
  <si>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</si>
  <si>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</si>
  <si>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</si>
  <si>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</si>
  <si>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</si>
  <si>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</si>
  <si>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</si>
  <si>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</si>
  <si>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</si>
  <si>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</si>
  <si>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</si>
  <si>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</si>
  <si>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</si>
  <si>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</si>
  <si>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</si>
  <si>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</si>
  <si>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</si>
  <si>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</si>
  <si>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</si>
  <si>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</si>
  <si>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</si>
  <si>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</si>
  <si>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</si>
  <si>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</si>
  <si>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</si>
  <si>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</si>
  <si>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</si>
  <si>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</si>
  <si>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</si>
  <si>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</si>
  <si>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</si>
  <si>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</si>
  <si>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</si>
  <si>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</si>
  <si>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</si>
  <si>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</si>
  <si>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</si>
  <si>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</si>
  <si>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</si>
  <si>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</si>
  <si>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</si>
  <si>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</si>
  <si>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</si>
  <si>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</si>
  <si>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</si>
  <si>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</si>
  <si>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</si>
  <si>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</si>
  <si>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</si>
  <si>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</si>
  <si>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</si>
  <si>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</si>
  <si>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</si>
  <si>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</si>
  <si>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</si>
  <si>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</si>
  <si>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</si>
  <si>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</si>
  <si>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</si>
  <si>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</si>
  <si>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</si>
  <si>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</si>
  <si>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</si>
  <si>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</si>
  <si>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</si>
  <si>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</si>
  <si>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</si>
  <si>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</si>
  <si>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</si>
  <si>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</si>
  <si>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</si>
  <si>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</si>
  <si>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</si>
  <si>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</si>
  <si>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</si>
  <si>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</si>
  <si>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</si>
  <si>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</si>
  <si>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</si>
  <si>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</si>
  <si>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</si>
  <si>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</si>
  <si>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</si>
  <si>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</si>
  <si>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</si>
  <si>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</si>
  <si>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</si>
  <si>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</si>
  <si>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</si>
  <si>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</si>
  <si>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</si>
  <si>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</si>
  <si>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</si>
  <si>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</si>
  <si>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</si>
  <si>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</si>
  <si>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</si>
  <si>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</si>
  <si>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</si>
  <si>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</si>
  <si>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</si>
  <si>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</si>
  <si>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</si>
  <si>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</si>
  <si>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</si>
  <si>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</si>
  <si>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</si>
  <si>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</si>
  <si>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</si>
  <si>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</si>
  <si>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</si>
  <si>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</si>
  <si>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</si>
  <si>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</si>
  <si>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</si>
  <si>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</si>
  <si>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</si>
  <si>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</si>
  <si>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</si>
  <si>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</si>
  <si>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</si>
  <si>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</si>
  <si>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</si>
  <si>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</si>
  <si>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</si>
  <si>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</si>
  <si>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</si>
  <si>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</si>
  <si>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</si>
  <si>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</si>
  <si>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</si>
  <si>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</si>
  <si>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</si>
  <si>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</si>
  <si>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</si>
  <si>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</si>
  <si>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</si>
  <si>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</si>
  <si>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</si>
  <si>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</si>
  <si>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</si>
  <si>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</si>
  <si>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</si>
  <si>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</si>
  <si>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</si>
  <si>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</si>
  <si>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</si>
  <si>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</si>
  <si>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</si>
  <si>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</si>
  <si>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</si>
  <si>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</si>
  <si>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</si>
  <si>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</si>
  <si>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</si>
  <si>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</si>
  <si>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</si>
  <si>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</si>
  <si>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</si>
  <si>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</si>
  <si>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</si>
  <si>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</si>
  <si>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</si>
  <si>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</si>
  <si>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</si>
  <si>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</si>
  <si>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</si>
  <si>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</si>
  <si>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</si>
  <si>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</si>
  <si>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</si>
  <si>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</si>
  <si>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</si>
  <si>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</si>
  <si>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</si>
  <si>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</si>
  <si>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</si>
  <si>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</si>
  <si>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</si>
  <si>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</si>
  <si>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</si>
  <si>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</si>
  <si>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</si>
  <si>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</si>
  <si>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</si>
  <si>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</si>
  <si>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</si>
  <si>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</si>
  <si>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</si>
  <si>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</si>
  <si>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</si>
  <si>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</si>
  <si>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</si>
  <si>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</si>
  <si>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</si>
  <si>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</si>
  <si>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</si>
  <si>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</si>
  <si>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</si>
  <si>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</si>
  <si>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</si>
  <si>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</si>
  <si>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</si>
  <si>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</si>
  <si>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</si>
  <si>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</si>
  <si>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</si>
  <si>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</si>
  <si>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</si>
  <si>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</si>
  <si>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</si>
  <si>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</si>
  <si>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</si>
  <si>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</si>
  <si>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</si>
  <si>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</si>
  <si>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</si>
  <si>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</si>
  <si>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</si>
  <si>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</si>
  <si>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</si>
  <si>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</si>
  <si>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</si>
  <si>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</si>
  <si>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</si>
  <si>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</si>
  <si>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</si>
  <si>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</si>
  <si>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</si>
  <si>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</si>
  <si>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</si>
  <si>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</si>
  <si>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</si>
  <si>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</si>
  <si>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</si>
  <si>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</si>
  <si>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</si>
  <si>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</si>
  <si>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</si>
  <si>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</si>
  <si>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</si>
  <si>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</si>
  <si>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</si>
  <si>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</si>
  <si>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</si>
  <si>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</si>
  <si>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</si>
  <si>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</si>
  <si>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</si>
  <si>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</si>
  <si>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</si>
  <si>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</si>
  <si>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</si>
  <si>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</si>
  <si>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</si>
  <si>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</si>
  <si>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</si>
  <si>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</si>
  <si>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</si>
  <si>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</si>
  <si>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</si>
  <si>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</si>
  <si>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</si>
  <si>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</si>
  <si>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</si>
  <si>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</si>
  <si>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</si>
  <si>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</si>
  <si>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</si>
  <si>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</si>
  <si>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</si>
  <si>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</si>
  <si>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</si>
  <si>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</si>
  <si>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</si>
  <si>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</si>
  <si>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</si>
  <si>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</si>
  <si>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</si>
  <si>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</si>
  <si>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</si>
  <si>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</si>
  <si>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</si>
  <si>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</si>
  <si>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</si>
  <si>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</si>
  <si>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</si>
  <si>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</si>
  <si>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</si>
  <si>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</si>
  <si>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</si>
  <si>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</si>
  <si>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</si>
  <si>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</si>
  <si>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</si>
  <si>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</si>
  <si>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</si>
  <si>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</si>
  <si>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</si>
  <si>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</si>
  <si>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</si>
  <si>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</si>
  <si>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</si>
  <si>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</si>
  <si>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</si>
  <si>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</si>
  <si>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</si>
  <si>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</si>
  <si>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</si>
  <si>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</si>
  <si>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</si>
  <si>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</si>
  <si>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</si>
  <si>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</si>
  <si>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</si>
  <si>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</si>
  <si>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</si>
  <si>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</si>
  <si>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</si>
  <si>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</si>
  <si>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</si>
  <si>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</si>
  <si>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</si>
  <si>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</si>
  <si>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</si>
  <si>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</si>
  <si>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</si>
  <si>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</si>
  <si>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</si>
  <si>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</si>
  <si>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</si>
  <si>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</si>
  <si>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</si>
  <si>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</si>
  <si>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</si>
  <si>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</si>
  <si>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</si>
  <si>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</si>
  <si>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</si>
  <si>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</si>
  <si>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</si>
  <si>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</si>
  <si>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</si>
  <si>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</si>
  <si>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</si>
  <si>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</si>
  <si>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</si>
  <si>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</si>
  <si>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</si>
  <si>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</si>
  <si>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</si>
  <si>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</si>
  <si>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</si>
  <si>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</si>
  <si>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</si>
  <si>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</si>
  <si>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</si>
  <si>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</si>
  <si>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</si>
  <si>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</si>
  <si>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</si>
  <si>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</si>
  <si>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</si>
  <si>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</si>
  <si>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</si>
  <si>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</si>
  <si>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</si>
  <si>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</si>
  <si>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</si>
  <si>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</si>
  <si>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</si>
  <si>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</si>
  <si>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</si>
  <si>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</si>
  <si>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</si>
  <si>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</si>
  <si>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</si>
  <si>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</si>
  <si>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</si>
  <si>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</si>
  <si>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</si>
  <si>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</si>
  <si>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</si>
  <si>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</si>
  <si>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</si>
  <si>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</si>
  <si>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</si>
  <si>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</si>
  <si>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</si>
  <si>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</si>
  <si>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</si>
  <si>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</si>
  <si>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</si>
  <si>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</si>
  <si>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</si>
  <si>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</si>
  <si>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</si>
  <si>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</si>
  <si>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</si>
  <si>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</si>
  <si>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</si>
  <si>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</si>
  <si>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</si>
  <si>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</si>
  <si>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</si>
  <si>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</si>
  <si>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</si>
  <si>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</si>
  <si>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</si>
  <si>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</si>
  <si>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</si>
  <si>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</si>
  <si>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</si>
  <si>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</si>
  <si>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</si>
  <si>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</si>
  <si>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</si>
  <si>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</si>
  <si>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</si>
  <si>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</si>
  <si>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</si>
  <si>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</si>
  <si>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</si>
  <si>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</si>
  <si>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</si>
  <si>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</si>
  <si>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</si>
  <si>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</si>
  <si>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</si>
  <si>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</si>
  <si>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</si>
  <si>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</si>
  <si>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</si>
  <si>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</si>
  <si>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</si>
  <si>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</si>
  <si>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</si>
  <si>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</si>
  <si>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</si>
  <si>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</si>
  <si>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</si>
  <si>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</si>
  <si>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</si>
  <si>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</si>
  <si>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</si>
  <si>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</si>
  <si>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</si>
  <si>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</si>
  <si>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</si>
  <si>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</si>
  <si>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</si>
  <si>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</si>
  <si>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</si>
  <si>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</si>
  <si>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</si>
  <si>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</si>
  <si>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</si>
  <si>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</si>
  <si>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</si>
  <si>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</si>
  <si>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</si>
  <si>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</si>
  <si>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</si>
  <si>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</si>
  <si>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</si>
  <si>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</si>
  <si>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</si>
  <si>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</si>
  <si>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</si>
  <si>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</si>
  <si>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</si>
  <si>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</si>
  <si>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</si>
  <si>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</si>
  <si>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</si>
  <si>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</si>
  <si>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</si>
  <si>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</si>
  <si>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</si>
  <si>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</si>
  <si>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</si>
  <si>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</si>
  <si>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</si>
  <si>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</si>
  <si>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</si>
  <si>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</si>
  <si>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</si>
  <si>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</si>
  <si>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</si>
  <si>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</si>
  <si>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</si>
  <si>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</si>
  <si>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</si>
  <si>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</si>
  <si>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</si>
  <si>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</si>
  <si>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</si>
  <si>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</si>
  <si>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</si>
  <si>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</si>
  <si>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</si>
  <si>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</si>
  <si>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</si>
  <si>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</si>
  <si>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</si>
  <si>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</si>
  <si>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</si>
  <si>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</si>
  <si>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</si>
  <si>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</si>
  <si>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</si>
  <si>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</si>
  <si>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</si>
  <si>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</si>
  <si>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</si>
  <si>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</si>
  <si>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</si>
  <si>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</si>
  <si>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</si>
  <si>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</si>
  <si>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</si>
  <si>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</si>
  <si>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</si>
  <si>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</si>
  <si>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</si>
  <si>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</si>
  <si>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</si>
  <si>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</si>
  <si>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</si>
  <si>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</si>
  <si>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</si>
  <si>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</si>
  <si>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</si>
  <si>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</si>
  <si>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</si>
  <si>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</si>
  <si>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</si>
  <si>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</si>
  <si>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</si>
  <si>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</si>
  <si>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</si>
  <si>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</si>
  <si>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</si>
  <si>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</si>
  <si>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</si>
  <si>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</si>
  <si>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</si>
  <si>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</si>
  <si>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</si>
  <si>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</si>
  <si>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</si>
  <si>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</si>
  <si>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</si>
  <si>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</si>
  <si>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</si>
  <si>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</si>
  <si>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</si>
  <si>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</si>
  <si>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</si>
  <si>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</si>
  <si>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</si>
  <si>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</si>
  <si>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</si>
  <si>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</si>
  <si>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</si>
  <si>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</si>
  <si>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</si>
  <si>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</si>
  <si>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</si>
  <si>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</si>
  <si>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</si>
  <si>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</si>
  <si>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</si>
  <si>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</si>
  <si>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</si>
  <si>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</si>
  <si>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</si>
  <si>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</si>
  <si>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</si>
  <si>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</si>
  <si>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</si>
  <si>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</si>
  <si>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</si>
  <si>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</si>
  <si>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</si>
  <si>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</si>
  <si>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</si>
  <si>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</si>
  <si>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</si>
  <si>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</si>
  <si>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</si>
  <si>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</si>
  <si>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</si>
  <si>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</si>
  <si>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</si>
  <si>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</si>
  <si>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</si>
  <si>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</si>
  <si>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</si>
  <si>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</si>
  <si>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</si>
  <si>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</si>
  <si>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</si>
  <si>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</si>
  <si>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</si>
  <si>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</si>
  <si>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</si>
  <si>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</si>
  <si>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</si>
  <si>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</si>
  <si>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</si>
  <si>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</si>
  <si>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</si>
  <si>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</si>
  <si>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</si>
  <si>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</si>
  <si>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</si>
  <si>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</si>
  <si>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</si>
  <si>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</si>
  <si>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</si>
  <si>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</si>
  <si>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</si>
  <si>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</si>
  <si>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</si>
  <si>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</si>
  <si>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</si>
  <si>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</si>
  <si>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</si>
  <si>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</si>
  <si>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</si>
  <si>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</si>
  <si>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</si>
  <si>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</si>
  <si>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</si>
  <si>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</si>
  <si>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</si>
  <si>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</si>
  <si>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</si>
  <si>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</si>
  <si>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</si>
  <si>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</si>
  <si>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</si>
  <si>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</si>
  <si>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</si>
  <si>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</si>
  <si>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</si>
  <si>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</si>
  <si>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</si>
  <si>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</si>
  <si>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</si>
  <si>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</si>
  <si>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</si>
  <si>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</si>
  <si>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</si>
  <si>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</si>
  <si>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</si>
  <si>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</si>
  <si>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</si>
  <si>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</si>
  <si>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</si>
  <si>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</si>
  <si>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</si>
  <si>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</si>
  <si>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</si>
  <si>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</si>
  <si>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</si>
  <si>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</si>
  <si>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</si>
  <si>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</si>
  <si>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</si>
  <si>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</si>
  <si>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</si>
  <si>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</si>
  <si>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</si>
  <si>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</si>
  <si>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</si>
  <si>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</si>
  <si>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</si>
  <si>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</si>
  <si>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</si>
  <si>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</si>
  <si>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</si>
  <si>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</si>
  <si>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</si>
  <si>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</si>
  <si>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</si>
  <si>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</si>
  <si>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</si>
  <si>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</si>
  <si>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</si>
  <si>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</si>
  <si>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</si>
  <si>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</si>
  <si>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</si>
  <si>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</si>
  <si>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</si>
  <si>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</si>
  <si>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</si>
  <si>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</si>
  <si>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</si>
  <si>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</si>
  <si>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</si>
  <si>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</si>
  <si>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</si>
  <si>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</si>
  <si>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</si>
  <si>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</si>
  <si>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</si>
  <si>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</si>
  <si>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</si>
  <si>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</si>
  <si>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</si>
  <si>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</si>
  <si>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</si>
  <si>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</si>
  <si>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</si>
  <si>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</si>
  <si>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</si>
  <si>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</si>
  <si>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</si>
  <si>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</si>
  <si>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</si>
  <si>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</si>
  <si>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</si>
  <si>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</si>
  <si>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</si>
  <si>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</si>
  <si>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</si>
  <si>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</si>
  <si>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</si>
  <si>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</si>
  <si>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</si>
  <si>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</si>
  <si>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</si>
  <si>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</si>
  <si>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</si>
  <si>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</si>
  <si>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</si>
  <si>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</si>
  <si>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</si>
  <si>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</si>
  <si>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</si>
  <si>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</si>
  <si>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</si>
  <si>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</si>
  <si>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</si>
  <si>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</si>
  <si>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</si>
  <si>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</si>
  <si>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</si>
  <si>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</si>
  <si>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</si>
  <si>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</si>
  <si>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</si>
  <si>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</si>
  <si>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</si>
  <si>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</si>
  <si>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</si>
  <si>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</si>
  <si>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</si>
  <si>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</si>
  <si>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</si>
  <si>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</si>
  <si>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</si>
  <si>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</si>
  <si>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</si>
  <si>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</si>
  <si>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</si>
  <si>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</si>
  <si>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</si>
  <si>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</si>
  <si>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</si>
  <si>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</si>
  <si>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</si>
  <si>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</si>
  <si>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</si>
  <si>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</si>
  <si>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</si>
  <si>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</si>
  <si>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</si>
  <si>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</si>
  <si>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</si>
  <si>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</si>
  <si>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</si>
  <si>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</si>
  <si>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</si>
  <si>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</si>
  <si>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</si>
  <si>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</si>
  <si>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</si>
  <si>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</si>
  <si>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</si>
  <si>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</si>
  <si>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</si>
  <si>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</si>
  <si>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</si>
  <si>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</si>
  <si>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</si>
  <si>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</si>
  <si>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</si>
  <si>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</si>
  <si>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</si>
  <si>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</si>
  <si>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</si>
  <si>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</si>
  <si>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</si>
  <si>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</si>
  <si>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</si>
  <si>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</si>
  <si>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</si>
  <si>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</si>
  <si>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</si>
  <si>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</si>
  <si>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</si>
  <si>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</si>
  <si>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</si>
  <si>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</si>
  <si>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</si>
  <si>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</si>
  <si>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</si>
  <si>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</si>
  <si>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</si>
  <si>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</si>
  <si>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</si>
  <si>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</si>
  <si>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</si>
  <si>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</si>
  <si>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</si>
  <si>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</si>
  <si>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</si>
  <si>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</si>
  <si>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</si>
  <si>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</si>
  <si>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</si>
  <si>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</si>
  <si>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</si>
  <si>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</si>
  <si>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</si>
  <si>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</si>
  <si>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</si>
  <si>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</si>
  <si>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</si>
  <si>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</si>
  <si>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</si>
  <si>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</si>
  <si>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</si>
  <si>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</si>
  <si>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</si>
  <si>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</si>
  <si>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</si>
  <si>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</si>
  <si>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</si>
  <si>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</si>
  <si>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</si>
  <si>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</si>
  <si>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</si>
  <si>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</si>
  <si>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</si>
  <si>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</si>
  <si>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</si>
  <si>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</si>
  <si>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</si>
  <si>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</si>
  <si>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</si>
  <si>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</si>
  <si>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</si>
  <si>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</si>
  <si>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</si>
  <si>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</si>
  <si>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</si>
  <si>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</si>
  <si>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</si>
  <si>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</si>
  <si>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</si>
  <si>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</si>
  <si>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</si>
  <si>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</si>
  <si>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</si>
  <si>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</si>
  <si>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</si>
  <si>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</si>
  <si>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</si>
  <si>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</si>
  <si>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</si>
  <si>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</si>
  <si>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</si>
  <si>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</si>
  <si>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</si>
  <si>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</si>
  <si>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</si>
  <si>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</si>
  <si>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</si>
  <si>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</si>
  <si>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</si>
  <si>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</si>
  <si>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</si>
  <si>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</si>
  <si>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</si>
  <si>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</si>
  <si>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</si>
  <si>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</si>
  <si>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</si>
  <si>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</si>
  <si>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</si>
  <si>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</si>
  <si>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</si>
  <si>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</si>
  <si>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</si>
  <si>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</si>
  <si>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</si>
  <si>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</si>
  <si>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</si>
  <si>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</si>
  <si>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</si>
  <si>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</si>
  <si>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</si>
  <si>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</si>
  <si>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</si>
  <si>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</si>
  <si>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</si>
  <si>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</si>
  <si>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</si>
  <si>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</si>
  <si>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</si>
  <si>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</si>
  <si>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</si>
  <si>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</si>
  <si>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</si>
  <si>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</si>
  <si>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</si>
  <si>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</si>
  <si>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</si>
  <si>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</si>
  <si>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</si>
  <si>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</si>
  <si>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</si>
  <si>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</si>
  <si>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</si>
  <si>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</si>
  <si>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</si>
  <si>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</si>
  <si>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</si>
  <si>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</si>
  <si>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</si>
  <si>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</si>
  <si>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</si>
  <si>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</si>
  <si>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</si>
  <si>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</si>
  <si>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</si>
  <si>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</si>
  <si>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</si>
  <si>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</si>
  <si>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</si>
  <si>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</si>
  <si>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</si>
  <si>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</si>
  <si>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</si>
  <si>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</si>
  <si>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</si>
  <si>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</si>
  <si>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</si>
  <si>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</si>
  <si>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</si>
  <si>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</si>
  <si>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</si>
  <si>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</si>
  <si>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</si>
  <si>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</si>
  <si>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</si>
  <si>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</si>
  <si>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</si>
  <si>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</si>
  <si>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</si>
  <si>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</si>
  <si>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</si>
  <si>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</si>
  <si>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</si>
  <si>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</si>
  <si>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</si>
  <si>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</si>
  <si>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</si>
  <si>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</si>
  <si>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</si>
  <si>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</si>
  <si>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</si>
  <si>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</si>
  <si>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</si>
  <si>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</si>
  <si>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</si>
  <si>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</si>
  <si>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</si>
  <si>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</si>
  <si>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</si>
  <si>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</si>
  <si>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</si>
  <si>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</si>
  <si>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</si>
  <si>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</si>
  <si>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</si>
  <si>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</si>
  <si>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</si>
  <si>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</si>
  <si>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</si>
  <si>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</si>
  <si>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</si>
  <si>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</si>
  <si>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</si>
  <si>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</si>
  <si>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</si>
  <si>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</si>
  <si>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</si>
  <si>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</si>
  <si>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</si>
  <si>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</si>
  <si>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</si>
  <si>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</si>
  <si>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</si>
  <si>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</si>
  <si>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</si>
  <si>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</si>
  <si>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</si>
  <si>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</si>
  <si>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</si>
  <si>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</si>
  <si>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</si>
  <si>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</si>
  <si>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</si>
  <si>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</si>
  <si>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</si>
  <si>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</si>
  <si>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</si>
  <si>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</si>
  <si>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</si>
  <si>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</si>
  <si>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</si>
  <si>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</si>
  <si>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</si>
  <si>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</si>
  <si>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</si>
  <si>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</si>
  <si>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</si>
  <si>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</si>
  <si>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</si>
  <si>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</si>
  <si>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</si>
  <si>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</si>
  <si>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</si>
  <si>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</si>
  <si>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</si>
  <si>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</si>
  <si>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</si>
  <si>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</si>
  <si>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</si>
  <si>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</si>
  <si>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</si>
  <si>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</si>
  <si>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</si>
  <si>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</si>
  <si>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</si>
  <si>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</si>
  <si>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</si>
  <si>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</si>
  <si>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</si>
  <si>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</si>
  <si>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</si>
  <si>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</si>
  <si>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</si>
  <si>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</si>
  <si>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</si>
  <si>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</si>
  <si>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</si>
  <si>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</si>
  <si>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</si>
  <si>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</si>
  <si>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</si>
  <si>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</si>
  <si>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</si>
  <si>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</si>
  <si>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</si>
  <si>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</si>
  <si>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</si>
  <si>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</si>
  <si>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</si>
  <si>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</si>
  <si>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</si>
  <si>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</si>
  <si>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</si>
  <si>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</si>
  <si>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</si>
  <si>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</si>
  <si>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</si>
  <si>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</si>
  <si>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</si>
  <si>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</si>
  <si>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</si>
  <si>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</si>
  <si>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</si>
  <si>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</si>
  <si>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</si>
  <si>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</si>
  <si>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</si>
  <si>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</si>
  <si>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</si>
  <si>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</si>
  <si>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</si>
  <si>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</si>
  <si>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</si>
  <si>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</si>
  <si>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</si>
  <si>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</si>
  <si>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</si>
  <si>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</si>
  <si>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</si>
  <si>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</si>
  <si>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</si>
  <si>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</si>
  <si>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</si>
  <si>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</si>
  <si>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</si>
  <si>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</si>
  <si>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</si>
  <si>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</si>
  <si>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</si>
  <si>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</si>
  <si>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</si>
  <si>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</si>
  <si>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</si>
  <si>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</si>
  <si>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</si>
  <si>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</si>
  <si>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</si>
  <si>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</si>
  <si>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</si>
  <si>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</si>
  <si>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</si>
  <si>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</si>
  <si>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</si>
  <si>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</si>
  <si>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</si>
  <si>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</si>
  <si>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</si>
  <si>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</si>
  <si>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</si>
  <si>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</si>
  <si>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</si>
  <si>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</si>
  <si>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</si>
  <si>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</si>
  <si>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</si>
  <si>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</si>
  <si>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</si>
  <si>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</si>
  <si>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</si>
  <si>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</si>
  <si>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</si>
  <si>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</si>
  <si>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</si>
  <si>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</si>
  <si>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</si>
  <si>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</si>
  <si>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</si>
  <si>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</si>
  <si>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</si>
  <si>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</si>
  <si>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</si>
  <si>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</si>
  <si>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</si>
  <si>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</si>
  <si>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</si>
  <si>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</si>
  <si>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</si>
  <si>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</si>
  <si>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</si>
  <si>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</si>
  <si>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</si>
  <si>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</si>
  <si>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</si>
  <si>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</si>
  <si>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</si>
  <si>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</si>
  <si>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</si>
  <si>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</si>
  <si>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</si>
  <si>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</si>
  <si>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</si>
  <si>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</si>
  <si>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</si>
  <si>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</si>
  <si>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</si>
  <si>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</si>
  <si>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</si>
  <si>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</si>
  <si>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</si>
  <si>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</si>
  <si>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</si>
  <si>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</si>
  <si>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</si>
  <si>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</si>
  <si>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</si>
  <si>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</si>
  <si>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</si>
  <si>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</si>
  <si>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</si>
  <si>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</si>
  <si>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</si>
  <si>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</si>
  <si>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</si>
  <si>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</si>
  <si>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</si>
  <si>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</si>
  <si>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</si>
  <si>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</si>
  <si>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</si>
  <si>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</si>
  <si>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</si>
  <si>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</si>
  <si>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</si>
  <si>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</si>
  <si>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</si>
  <si>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</si>
  <si>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</si>
  <si>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</si>
  <si>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</si>
  <si>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</si>
  <si>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</si>
  <si>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</si>
  <si>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</si>
  <si>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</si>
  <si>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</si>
  <si>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</si>
  <si>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</si>
  <si>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</si>
  <si>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</si>
  <si>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</si>
  <si>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</si>
  <si>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</si>
  <si>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</si>
  <si>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</si>
  <si>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</si>
  <si>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</si>
  <si>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</si>
  <si>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</si>
  <si>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</si>
  <si>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</si>
  <si>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</si>
  <si>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</si>
  <si>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</si>
  <si>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</si>
  <si>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</si>
  <si>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</si>
  <si>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</si>
  <si>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</si>
  <si>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</si>
  <si>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</si>
  <si>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</si>
  <si>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</si>
  <si>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</si>
  <si>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</si>
  <si>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</si>
  <si>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</si>
  <si>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</si>
  <si>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</si>
  <si>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</si>
  <si>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</si>
  <si>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</si>
  <si>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</si>
  <si>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</si>
  <si>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</si>
  <si>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</si>
  <si>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</si>
  <si>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</si>
  <si>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</si>
  <si>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</si>
  <si>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</si>
  <si>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</si>
  <si>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</si>
  <si>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</si>
  <si>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</si>
  <si>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</si>
  <si>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</si>
  <si>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</si>
  <si>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</si>
  <si>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</si>
  <si>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</si>
  <si>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</si>
  <si>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</si>
  <si>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</si>
  <si>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</si>
  <si>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</si>
  <si>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</si>
  <si>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</si>
  <si>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</si>
  <si>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</si>
  <si>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</si>
  <si>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</si>
  <si>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</si>
  <si>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</si>
  <si>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</si>
  <si>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</si>
  <si>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</si>
  <si>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</si>
  <si>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</si>
  <si>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</si>
  <si>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</si>
  <si>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</si>
  <si>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</si>
  <si>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</si>
  <si>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</si>
  <si>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</si>
  <si>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</si>
  <si>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</si>
  <si>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</si>
  <si>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</si>
  <si>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</si>
  <si>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</si>
  <si>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</si>
  <si>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</si>
  <si>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</si>
  <si>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</si>
  <si>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</si>
  <si>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</si>
  <si>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</si>
  <si>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</si>
  <si>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</si>
  <si>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</si>
  <si>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</si>
  <si>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</si>
  <si>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</si>
  <si>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</si>
  <si>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</si>
  <si>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</si>
  <si>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</si>
  <si>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</si>
  <si>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</si>
  <si>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</si>
  <si>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</si>
  <si>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</si>
  <si>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</si>
  <si>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</si>
  <si>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</si>
  <si>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</si>
  <si>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</si>
  <si>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</si>
  <si>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</si>
  <si>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</si>
  <si>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</si>
  <si>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</si>
  <si>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</si>
  <si>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</si>
  <si>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</si>
  <si>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</si>
  <si>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</si>
  <si>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</si>
  <si>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</si>
  <si>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</si>
  <si>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</si>
  <si>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</si>
  <si>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</si>
  <si>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</si>
  <si>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</si>
  <si>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</si>
  <si>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</si>
  <si>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</si>
  <si>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</si>
  <si>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</si>
  <si>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</si>
  <si>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</si>
  <si>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</si>
  <si>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</si>
  <si>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</si>
  <si>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</si>
  <si>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</si>
  <si>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</si>
  <si>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</si>
  <si>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</si>
  <si>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</si>
  <si>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</si>
  <si>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</si>
  <si>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</si>
  <si>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</si>
  <si>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</si>
  <si>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</si>
  <si>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</si>
  <si>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</si>
  <si>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</si>
  <si>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</si>
  <si>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</si>
  <si>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</si>
  <si>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</si>
  <si>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</si>
  <si>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</si>
  <si>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</si>
  <si>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</si>
  <si>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</si>
  <si>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</si>
  <si>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</si>
  <si>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</si>
  <si>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</si>
  <si>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</si>
  <si>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</si>
  <si>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</si>
  <si>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</si>
  <si>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</si>
  <si>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</si>
  <si>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</si>
  <si>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</si>
  <si>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</si>
  <si>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</si>
  <si>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</si>
  <si>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</si>
  <si>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</si>
  <si>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</si>
  <si>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</si>
  <si>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</si>
  <si>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</si>
  <si>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</si>
  <si>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</si>
  <si>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</si>
  <si>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</si>
  <si>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</si>
  <si>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</si>
  <si>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</si>
  <si>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</si>
  <si>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</si>
  <si>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</si>
  <si>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</si>
  <si>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</si>
  <si>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</si>
  <si>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</si>
  <si>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</si>
  <si>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</si>
  <si>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</si>
  <si>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</si>
  <si>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</si>
  <si>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</si>
  <si>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</si>
  <si>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</si>
  <si>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</si>
  <si>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</si>
  <si>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</si>
  <si>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</si>
  <si>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</si>
  <si>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</si>
  <si>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</si>
  <si>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</si>
  <si>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</si>
  <si>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</si>
  <si>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</si>
  <si>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</si>
  <si>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</si>
  <si>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</si>
  <si>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</si>
  <si>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</si>
  <si>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</si>
  <si>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</si>
  <si>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</si>
  <si>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</si>
  <si>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</si>
  <si>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</si>
  <si>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</si>
  <si>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</si>
  <si>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</si>
  <si>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</si>
  <si>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</si>
  <si>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</si>
  <si>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</si>
  <si>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</si>
  <si>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</si>
  <si>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</si>
  <si>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</si>
  <si>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</si>
  <si>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</si>
  <si>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</si>
  <si>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</si>
  <si>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</si>
  <si>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</si>
  <si>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</si>
  <si>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</si>
  <si>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</si>
  <si>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</si>
  <si>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</si>
  <si>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</si>
  <si>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</si>
  <si>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</si>
  <si>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</si>
  <si>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</si>
  <si>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</si>
  <si>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</si>
  <si>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</si>
  <si>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</si>
  <si>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</si>
  <si>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</si>
  <si>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</si>
  <si>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</si>
  <si>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</si>
  <si>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</si>
  <si>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</si>
  <si>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</si>
  <si>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</si>
  <si>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</si>
  <si>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</si>
  <si>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</si>
  <si>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</si>
  <si>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</si>
  <si>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</si>
  <si>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</si>
  <si>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</si>
  <si>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</si>
  <si>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</si>
  <si>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</si>
  <si>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</si>
  <si>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</si>
  <si>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</si>
  <si>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</si>
  <si>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</si>
  <si>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</si>
  <si>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</si>
  <si>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</si>
  <si>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</si>
  <si>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</si>
  <si>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</si>
  <si>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</si>
  <si>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</si>
  <si>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</si>
  <si>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</si>
  <si>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</si>
  <si>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</si>
  <si>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</si>
  <si>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</si>
  <si>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</si>
  <si>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</si>
  <si>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</si>
  <si>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</si>
  <si>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</si>
  <si>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</si>
  <si>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</si>
  <si>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</si>
  <si>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</si>
  <si>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</si>
  <si>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</si>
  <si>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</si>
  <si>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</si>
  <si>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</si>
  <si>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</si>
  <si>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</si>
  <si>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</si>
  <si>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</si>
  <si>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</si>
  <si>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</si>
  <si>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</si>
  <si>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</si>
  <si>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</si>
  <si>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</si>
  <si>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</si>
  <si>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</si>
  <si>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</si>
  <si>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</si>
  <si>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</si>
  <si>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</si>
  <si>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</si>
  <si>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</si>
  <si>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</si>
  <si>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</si>
  <si>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</si>
  <si>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</si>
  <si>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</si>
  <si>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</si>
  <si>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</si>
  <si>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</si>
  <si>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</si>
  <si>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</si>
  <si>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</si>
  <si>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</si>
  <si>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</si>
  <si>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</si>
  <si>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</si>
  <si>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</si>
  <si>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</si>
  <si>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</si>
  <si>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</si>
  <si>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</si>
  <si>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</si>
  <si>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</si>
  <si>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</si>
  <si>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</si>
  <si>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</si>
  <si>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</si>
  <si>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</si>
  <si>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</si>
  <si>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</si>
  <si>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</si>
  <si>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</si>
  <si>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</si>
  <si>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</si>
  <si>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</si>
  <si>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</si>
  <si>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</si>
  <si>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</si>
  <si>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</si>
  <si>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</si>
  <si>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</si>
  <si>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</si>
  <si>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</si>
  <si>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</si>
  <si>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</si>
  <si>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</si>
  <si>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</si>
  <si>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</si>
  <si>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</si>
  <si>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</si>
  <si>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</si>
  <si>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</si>
  <si>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</si>
  <si>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</si>
  <si>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</si>
  <si>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</si>
  <si>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</si>
  <si>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</si>
  <si>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</si>
  <si>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</si>
  <si>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</si>
  <si>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</si>
  <si>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</si>
  <si>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</si>
  <si>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</si>
  <si>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</si>
  <si>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</si>
  <si>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</si>
  <si>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</si>
  <si>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</si>
  <si>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</si>
  <si>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</si>
  <si>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</si>
  <si>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</si>
  <si>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</si>
  <si>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</si>
  <si>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</si>
  <si>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</si>
  <si>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</si>
  <si>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</si>
  <si>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</si>
  <si>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</si>
  <si>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</si>
  <si>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</si>
  <si>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</si>
  <si>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</si>
  <si>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</si>
  <si>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</si>
  <si>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</si>
  <si>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</si>
  <si>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</si>
  <si>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</si>
  <si>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</si>
  <si>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</si>
  <si>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</si>
  <si>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</si>
  <si>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</si>
  <si>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</si>
  <si>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</si>
  <si>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</si>
  <si>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</si>
  <si>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</si>
  <si>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</si>
  <si>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</si>
  <si>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</si>
  <si>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</si>
  <si>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</si>
  <si>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</si>
  <si>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</si>
  <si>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</si>
  <si>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</si>
  <si>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</si>
  <si>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</si>
  <si>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</si>
  <si>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</si>
  <si>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</si>
  <si>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</si>
  <si>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</si>
  <si>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</si>
  <si>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</si>
  <si>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</si>
  <si>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</si>
  <si>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</si>
  <si>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</si>
  <si>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</si>
  <si>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</si>
  <si>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</si>
  <si>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</si>
  <si>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</si>
  <si>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</si>
  <si>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</si>
  <si>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</si>
  <si>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</si>
  <si>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</si>
  <si>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</si>
  <si>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</si>
  <si>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</si>
  <si>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</si>
  <si>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</si>
  <si>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</si>
  <si>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</si>
  <si>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</si>
  <si>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</si>
  <si>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</si>
  <si>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</si>
  <si>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</si>
  <si>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</si>
  <si>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</si>
  <si>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</si>
  <si>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</si>
  <si>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</si>
  <si>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</si>
  <si>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</si>
  <si>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</si>
  <si>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</si>
  <si>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</si>
  <si>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</si>
  <si>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</si>
  <si>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</si>
  <si>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</si>
  <si>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</si>
  <si>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</si>
  <si>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</si>
  <si>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</si>
  <si>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</si>
  <si>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</si>
  <si>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</si>
  <si>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</si>
  <si>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</si>
  <si>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</si>
  <si>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</si>
  <si>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</si>
  <si>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</si>
  <si>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</si>
  <si>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</si>
  <si>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</si>
  <si>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</si>
  <si>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</si>
  <si>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</si>
  <si>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</si>
  <si>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</si>
  <si>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</si>
  <si>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</si>
  <si>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</si>
  <si>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</si>
  <si>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</si>
  <si>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</si>
  <si>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</si>
  <si>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</si>
  <si>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</si>
  <si>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</si>
  <si>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</si>
  <si>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</si>
  <si>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</si>
  <si>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</si>
  <si>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</si>
  <si>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</si>
  <si>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</si>
  <si>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</si>
  <si>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</si>
  <si>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</si>
  <si>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</si>
  <si>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</si>
  <si>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</si>
  <si>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</si>
  <si>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</si>
  <si>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</si>
  <si>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</si>
  <si>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</si>
  <si>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</si>
  <si>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</si>
  <si>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</si>
  <si>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</si>
  <si>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</si>
  <si>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</si>
  <si>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</si>
  <si>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</si>
  <si>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</si>
  <si>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</si>
  <si>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</si>
  <si>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</si>
  <si>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</si>
  <si>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</si>
  <si>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</si>
  <si>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</si>
  <si>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</si>
  <si>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</si>
  <si>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</si>
  <si>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</si>
  <si>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</si>
  <si>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</si>
  <si>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</si>
  <si>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</si>
  <si>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</si>
  <si>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</si>
  <si>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</si>
  <si>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</si>
  <si>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</si>
  <si>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</si>
  <si>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</si>
  <si>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</si>
  <si>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</si>
  <si>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</si>
  <si>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</si>
  <si>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</si>
  <si>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</si>
  <si>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</si>
  <si>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</si>
  <si>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</si>
  <si>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</si>
  <si>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</si>
  <si>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</si>
  <si>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</si>
  <si>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</si>
  <si>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</si>
  <si>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</si>
  <si>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</si>
  <si>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</si>
  <si>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</si>
  <si>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</si>
  <si>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</si>
  <si>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</si>
  <si>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</si>
  <si>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</si>
  <si>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</si>
  <si>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</si>
  <si>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</si>
  <si>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</si>
  <si>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</si>
  <si>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</si>
  <si>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</si>
  <si>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</si>
  <si>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</si>
  <si>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</si>
  <si>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</si>
  <si>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</si>
  <si>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</si>
  <si>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</si>
  <si>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</si>
  <si>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</si>
  <si>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</si>
  <si>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</si>
  <si>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</si>
  <si>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</si>
  <si>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</si>
  <si>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</si>
  <si>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</si>
  <si>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</si>
  <si>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</si>
  <si>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</si>
  <si>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</si>
  <si>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</si>
  <si>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</si>
  <si>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</si>
  <si>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</si>
  <si>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</si>
  <si>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</si>
  <si>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</si>
  <si>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</si>
  <si>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</si>
  <si>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</si>
  <si>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</si>
  <si>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</si>
  <si>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</si>
  <si>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</si>
  <si>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</si>
  <si>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</si>
  <si>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</si>
  <si>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</si>
  <si>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</si>
  <si>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</si>
  <si>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</si>
  <si>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</si>
  <si>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</si>
  <si>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</si>
  <si>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</si>
  <si>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</si>
  <si>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</si>
  <si>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</si>
  <si>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</si>
  <si>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</si>
  <si>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</si>
  <si>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</si>
  <si>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</si>
  <si>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</si>
  <si>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</si>
  <si>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</si>
  <si>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</si>
  <si>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</si>
  <si>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</si>
  <si>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</si>
  <si>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</si>
  <si>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</si>
  <si>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</si>
  <si>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</si>
  <si>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</si>
  <si>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</si>
  <si>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</si>
  <si>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</si>
  <si>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</si>
  <si>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</si>
  <si>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</si>
  <si>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</si>
  <si>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</si>
  <si>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</si>
  <si>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</si>
  <si>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</si>
  <si>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</si>
  <si>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</si>
  <si>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</si>
  <si>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</si>
  <si>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</si>
  <si>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</si>
  <si>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</si>
  <si>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</si>
  <si>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</si>
  <si>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</si>
  <si>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</si>
  <si>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</si>
  <si>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</si>
  <si>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</si>
  <si>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</si>
  <si>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</si>
  <si>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</si>
  <si>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</si>
  <si>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</si>
  <si>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</si>
  <si>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</si>
  <si>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</si>
  <si>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</si>
  <si>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</si>
  <si>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</si>
  <si>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</si>
  <si>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</si>
  <si>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</si>
  <si>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</si>
  <si>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</si>
  <si>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</si>
  <si>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</si>
  <si>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</si>
  <si>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</si>
  <si>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</si>
  <si>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</si>
  <si>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</si>
  <si>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</si>
  <si>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</si>
  <si>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</si>
  <si>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</si>
  <si>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</si>
  <si>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</si>
  <si>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</si>
  <si>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</si>
  <si>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</si>
  <si>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</si>
  <si>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</si>
  <si>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</si>
  <si>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</si>
  <si>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</si>
  <si>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</si>
  <si>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</si>
  <si>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</si>
  <si>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</si>
  <si>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</si>
  <si>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</si>
  <si>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</si>
  <si>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</si>
  <si>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</si>
  <si>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</si>
  <si>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</si>
  <si>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</si>
  <si>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</si>
  <si>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</si>
  <si>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</si>
  <si>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</si>
  <si>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</si>
  <si>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</si>
  <si>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</si>
  <si>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</si>
  <si>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</si>
  <si>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</si>
  <si>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</si>
  <si>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</si>
  <si>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</si>
  <si>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</si>
  <si>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</si>
  <si>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</si>
  <si>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</si>
  <si>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</si>
  <si>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</si>
  <si>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</si>
  <si>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</si>
  <si>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</si>
  <si>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</si>
  <si>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</si>
  <si>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</si>
  <si>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</si>
  <si>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</si>
  <si>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</si>
  <si>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</si>
  <si>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</si>
  <si>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</si>
  <si>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</si>
  <si>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</si>
  <si>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</si>
  <si>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</si>
  <si>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</si>
  <si>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</si>
  <si>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</si>
  <si>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</si>
  <si>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</si>
  <si>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</si>
  <si>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</si>
  <si>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</si>
  <si>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</si>
  <si>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</si>
  <si>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</si>
  <si>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</si>
  <si>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</si>
  <si>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</si>
  <si>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</si>
  <si>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</si>
  <si>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</si>
  <si>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</si>
  <si>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</si>
  <si>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</si>
  <si>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</si>
  <si>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</si>
  <si>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</si>
  <si>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</si>
  <si>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</si>
  <si>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</si>
  <si>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</si>
  <si>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</si>
  <si>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</si>
  <si>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</si>
  <si>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</si>
  <si>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</si>
  <si>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</si>
  <si>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</si>
  <si>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</si>
  <si>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</si>
  <si>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</si>
  <si>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</si>
  <si>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</si>
  <si>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</si>
  <si>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</si>
  <si>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</si>
  <si>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</si>
  <si>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</si>
  <si>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</si>
  <si>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</si>
  <si>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</si>
  <si>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</si>
  <si>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</si>
  <si>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</si>
  <si>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</si>
  <si>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</si>
  <si>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</si>
  <si>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</si>
  <si>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</si>
  <si>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</si>
  <si>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</si>
  <si>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</si>
  <si>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</si>
  <si>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</si>
  <si>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</si>
  <si>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</si>
  <si>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</si>
  <si>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</si>
  <si>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</si>
  <si>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</si>
  <si>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</si>
  <si>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</si>
  <si>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</si>
  <si>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</si>
  <si>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</si>
  <si>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</si>
  <si>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</si>
  <si>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</si>
  <si>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</si>
  <si>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</si>
  <si>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</si>
  <si>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</si>
  <si>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</si>
  <si>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</si>
  <si>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</si>
  <si>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</si>
  <si>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</si>
  <si>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</si>
  <si>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</si>
  <si>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</si>
  <si>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</si>
  <si>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</si>
  <si>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</si>
  <si>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</si>
  <si>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</si>
  <si>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</si>
  <si>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</si>
  <si>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</si>
  <si>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</si>
  <si>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</si>
  <si>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</si>
  <si>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</si>
  <si>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</si>
  <si>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</si>
  <si>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</si>
  <si>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</si>
  <si>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</si>
  <si>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</si>
  <si>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</si>
  <si>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</si>
  <si>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</si>
  <si>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</si>
  <si>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</si>
  <si>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</si>
  <si>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</si>
  <si>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</si>
  <si>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</si>
  <si>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</si>
  <si>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</si>
  <si>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</si>
  <si>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</si>
  <si>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</si>
  <si>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</si>
  <si>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</si>
  <si>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</si>
  <si>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</si>
  <si>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</si>
  <si>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</si>
  <si>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</si>
  <si>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</si>
  <si>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</si>
  <si>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</si>
  <si>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</si>
  <si>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</si>
  <si>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</si>
  <si>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</si>
  <si>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</si>
  <si>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</si>
  <si>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</si>
  <si>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</si>
  <si>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</si>
  <si>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</si>
  <si>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</si>
  <si>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</si>
  <si>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</si>
  <si>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</si>
  <si>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</si>
  <si>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</si>
  <si>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</si>
  <si>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</si>
  <si>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</si>
  <si>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</si>
  <si>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</si>
  <si>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</si>
  <si>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</si>
  <si>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</si>
  <si>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</si>
  <si>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</si>
  <si>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</si>
  <si>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</si>
  <si>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</si>
  <si>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</si>
  <si>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</si>
  <si>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</si>
  <si>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</si>
  <si>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</si>
  <si>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</si>
  <si>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</si>
  <si>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</si>
  <si>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</si>
  <si>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</si>
  <si>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</si>
  <si>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</si>
  <si>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</si>
  <si>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</si>
  <si>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</si>
  <si>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</si>
  <si>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</si>
  <si>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</si>
  <si>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</si>
  <si>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</si>
  <si>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</si>
  <si>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</si>
  <si>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</si>
  <si>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</si>
  <si>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</si>
  <si>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</si>
  <si>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</si>
  <si>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</si>
  <si>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</si>
  <si>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</si>
  <si>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</si>
  <si>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</si>
  <si>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</si>
  <si>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</si>
  <si>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</si>
  <si>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</si>
  <si>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</si>
  <si>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</si>
  <si>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</si>
  <si>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</si>
  <si>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</si>
  <si>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</si>
  <si>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</si>
  <si>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</si>
  <si>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</si>
  <si>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</si>
  <si>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</si>
  <si>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</si>
  <si>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</si>
  <si>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</si>
  <si>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</si>
  <si>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</si>
  <si>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</si>
  <si>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</si>
  <si>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</si>
  <si>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</si>
  <si>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</si>
  <si>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</si>
  <si>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</si>
  <si>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</si>
  <si>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</si>
  <si>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</si>
  <si>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</si>
  <si>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</si>
  <si>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</si>
  <si>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</si>
  <si>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</si>
  <si>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</si>
  <si>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</si>
  <si>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</si>
  <si>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</si>
  <si>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</si>
  <si>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</si>
  <si>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</si>
  <si>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</si>
  <si>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</si>
  <si>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</si>
  <si>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</si>
  <si>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</si>
  <si>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</si>
  <si>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</si>
  <si>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</si>
  <si>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</si>
  <si>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</si>
  <si>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</si>
  <si>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</si>
  <si>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</si>
  <si>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</si>
  <si>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</si>
  <si>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</si>
  <si>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</si>
  <si>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</si>
  <si>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</si>
  <si>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</si>
  <si>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</si>
  <si>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</si>
  <si>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</si>
  <si>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</si>
  <si>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</si>
  <si>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</si>
  <si>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</si>
  <si>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</si>
  <si>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</si>
  <si>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</si>
  <si>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</si>
  <si>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</si>
  <si>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</si>
  <si>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</si>
  <si>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</si>
  <si>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</si>
  <si>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</si>
  <si>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</si>
  <si>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</si>
  <si>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</si>
  <si>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</si>
  <si>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</si>
  <si>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</si>
  <si>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</si>
  <si>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</si>
  <si>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</si>
  <si>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</si>
  <si>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</si>
  <si>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</si>
  <si>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</si>
  <si>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</si>
  <si>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</si>
  <si>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</si>
  <si>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</si>
  <si>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</si>
  <si>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</si>
  <si>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</si>
  <si>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</si>
  <si>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</si>
  <si>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</si>
  <si>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</si>
  <si>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</si>
  <si>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</si>
  <si>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</si>
  <si>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</si>
  <si>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</si>
  <si>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</si>
  <si>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</si>
  <si>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</si>
  <si>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</si>
  <si>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</si>
  <si>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</si>
  <si>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</si>
  <si>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</si>
  <si>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</si>
  <si>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</si>
  <si>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</si>
  <si>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</si>
  <si>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</si>
  <si>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</si>
  <si>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</si>
  <si>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</si>
  <si>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</si>
  <si>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</si>
  <si>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</si>
  <si>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</si>
  <si>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</si>
  <si>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</si>
  <si>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</si>
  <si>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</si>
  <si>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</si>
  <si>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</si>
  <si>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</si>
  <si>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</si>
  <si>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</si>
  <si>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</si>
  <si>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</si>
  <si>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</si>
  <si>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</si>
  <si>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</si>
  <si>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</si>
  <si>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</si>
  <si>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</si>
  <si>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</si>
  <si>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</si>
  <si>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</si>
  <si>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</si>
  <si>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</si>
  <si>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</si>
  <si>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</si>
  <si>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</si>
  <si>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</si>
  <si>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</si>
  <si>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</si>
  <si>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</si>
  <si>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</si>
  <si>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</si>
  <si>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</si>
  <si>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</si>
  <si>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</si>
  <si>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</si>
  <si>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</si>
  <si>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</si>
  <si>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</si>
  <si>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</si>
  <si>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</si>
  <si>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</si>
  <si>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</si>
  <si>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</si>
  <si>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</si>
  <si>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</si>
  <si>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</si>
  <si>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</si>
  <si>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</si>
  <si>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</si>
  <si>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</si>
  <si>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</si>
  <si>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</si>
  <si>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</si>
  <si>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</si>
  <si>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</si>
  <si>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</si>
  <si>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</si>
  <si>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</si>
  <si>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</si>
  <si>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</si>
  <si>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</si>
  <si>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</si>
  <si>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</si>
  <si>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</si>
  <si>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</si>
  <si>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</si>
  <si>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</si>
  <si>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</si>
  <si>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</si>
  <si>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</si>
  <si>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</si>
  <si>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</si>
  <si>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</si>
  <si>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</si>
  <si>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</si>
  <si>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</si>
  <si>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</si>
  <si>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</si>
  <si>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</si>
  <si>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</si>
  <si>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</si>
  <si>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</si>
  <si>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</si>
  <si>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</si>
  <si>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</si>
  <si>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</si>
  <si>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</si>
  <si>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</si>
  <si>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</si>
  <si>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</si>
  <si>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</si>
  <si>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</si>
  <si>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</si>
  <si>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</si>
  <si>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</si>
  <si>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</si>
  <si>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</si>
  <si>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</si>
  <si>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</si>
  <si>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</si>
  <si>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</si>
  <si>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</si>
  <si>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</si>
  <si>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</si>
  <si>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</si>
  <si>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</si>
  <si>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</si>
  <si>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</si>
  <si>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</si>
  <si>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</si>
  <si>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</si>
  <si>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</si>
  <si>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</si>
  <si>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</si>
  <si>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</si>
  <si>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</si>
  <si>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</si>
  <si>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</si>
  <si>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</si>
  <si>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</si>
  <si>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</si>
  <si>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</si>
  <si>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</si>
  <si>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</si>
  <si>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</si>
  <si>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</si>
  <si>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</si>
  <si>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</si>
  <si>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</si>
  <si>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</si>
  <si>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</si>
  <si>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</si>
  <si>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</si>
  <si>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</si>
  <si>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</si>
  <si>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</si>
  <si>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</si>
  <si>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</si>
  <si>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</si>
  <si>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</si>
  <si>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</si>
  <si>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</si>
  <si>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</si>
  <si>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</si>
  <si>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</si>
  <si>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</si>
  <si>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</si>
  <si>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</si>
  <si>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</si>
  <si>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</si>
  <si>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</si>
  <si>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</si>
  <si>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</si>
  <si>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</si>
  <si>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</si>
  <si>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</si>
  <si>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</si>
  <si>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</si>
  <si>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</si>
  <si>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</si>
  <si>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</si>
  <si>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</si>
  <si>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</si>
  <si>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</si>
  <si>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</si>
  <si>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</si>
  <si>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</si>
  <si>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</si>
  <si>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</si>
  <si>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</si>
  <si>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</si>
  <si>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</si>
  <si>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</si>
  <si>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</si>
  <si>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</si>
  <si>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</si>
  <si>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</si>
  <si>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</si>
  <si>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</si>
  <si>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</si>
  <si>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</si>
  <si>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</si>
  <si>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</si>
  <si>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</si>
  <si>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</si>
  <si>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</si>
  <si>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</si>
  <si>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</si>
  <si>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</si>
  <si>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</si>
  <si>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</si>
  <si>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</si>
  <si>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</si>
  <si>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</si>
  <si>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</si>
  <si>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</si>
  <si>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</si>
  <si>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</si>
  <si>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</si>
  <si>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</si>
  <si>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</si>
  <si>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</si>
  <si>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</si>
  <si>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</si>
  <si>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</si>
  <si>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</si>
  <si>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</si>
  <si>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</si>
  <si>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</si>
  <si>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</si>
  <si>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</si>
  <si>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</si>
  <si>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</si>
  <si>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</si>
  <si>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</si>
  <si>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</si>
  <si>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</si>
  <si>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</si>
  <si>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</si>
  <si>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</si>
  <si>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</si>
  <si>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</si>
  <si>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</si>
  <si>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</si>
  <si>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</si>
  <si>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</si>
  <si>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</si>
  <si>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</si>
  <si>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</si>
  <si>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</si>
  <si>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</si>
  <si>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</si>
  <si>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</si>
  <si>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</si>
  <si>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</si>
  <si>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</si>
  <si>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</si>
  <si>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</si>
  <si>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</si>
  <si>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</si>
  <si>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</si>
  <si>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</si>
  <si>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</si>
  <si>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</si>
  <si>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</si>
  <si>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</si>
  <si>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</si>
  <si>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</si>
  <si>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</si>
  <si>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</si>
  <si>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</si>
  <si>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</si>
  <si>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</si>
  <si>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</si>
  <si>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</si>
  <si>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</si>
  <si>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</si>
  <si>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</si>
  <si>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</si>
  <si>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</si>
  <si>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</si>
  <si>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</si>
  <si>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</si>
  <si>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</si>
  <si>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</si>
  <si>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</si>
  <si>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</si>
  <si>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</si>
  <si>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</si>
  <si>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</si>
  <si>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</si>
  <si>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</si>
  <si>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</si>
  <si>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</si>
  <si>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</si>
  <si>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</si>
  <si>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</si>
  <si>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</si>
  <si>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</si>
  <si>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</si>
  <si>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</si>
  <si>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</si>
  <si>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</si>
  <si>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</si>
  <si>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</si>
  <si>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</si>
  <si>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</si>
  <si>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</si>
  <si>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</si>
  <si>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</si>
  <si>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</si>
  <si>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</si>
  <si>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</si>
  <si>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</si>
  <si>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</si>
  <si>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</si>
  <si>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</si>
  <si>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</si>
  <si>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</si>
  <si>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</si>
  <si>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</si>
  <si>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</si>
  <si>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</si>
  <si>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</si>
  <si>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</si>
  <si>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</si>
  <si>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</si>
  <si>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</si>
  <si>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</si>
  <si>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</si>
  <si>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</si>
  <si>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</si>
  <si>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</si>
  <si>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</si>
  <si>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</si>
  <si>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</si>
  <si>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</si>
  <si>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</si>
  <si>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</si>
  <si>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</si>
  <si>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</si>
  <si>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</si>
  <si>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</si>
  <si>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</si>
  <si>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</si>
  <si>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</si>
  <si>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</si>
  <si>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</si>
  <si>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</si>
  <si>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</si>
  <si>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</si>
  <si>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</si>
  <si>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</si>
  <si>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</si>
  <si>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</si>
  <si>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</si>
  <si>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</si>
  <si>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</si>
  <si>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</si>
  <si>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</si>
  <si>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</si>
  <si>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</si>
  <si>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</si>
  <si>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</si>
  <si>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</si>
  <si>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</si>
  <si>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</si>
  <si>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</si>
  <si>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</si>
  <si>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</si>
  <si>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</si>
  <si>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</si>
  <si>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</si>
  <si>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</si>
  <si>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</si>
  <si>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</si>
  <si>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</si>
  <si>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</si>
  <si>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</si>
  <si>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</si>
  <si>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</si>
  <si>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</si>
  <si>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</si>
  <si>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</si>
  <si>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</si>
  <si>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</si>
  <si>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</si>
  <si>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</si>
  <si>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</si>
  <si>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</si>
  <si>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</si>
  <si>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</si>
  <si>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</si>
  <si>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</si>
  <si>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</si>
  <si>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</si>
  <si>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</si>
  <si>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</si>
  <si>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</si>
  <si>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</si>
  <si>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</si>
  <si>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</si>
  <si>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</si>
  <si>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</si>
  <si>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</si>
  <si>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</si>
  <si>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</si>
  <si>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</si>
  <si>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</si>
  <si>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</si>
  <si>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</si>
  <si>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</si>
  <si>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</si>
  <si>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</si>
  <si>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</si>
  <si>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</si>
  <si>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</si>
  <si>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</si>
  <si>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</si>
  <si>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</si>
  <si>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</si>
  <si>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</si>
  <si>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</si>
  <si>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</si>
  <si>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</si>
  <si>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</si>
  <si>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</si>
  <si>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</si>
  <si>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</si>
  <si>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</si>
  <si>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</si>
  <si>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</si>
  <si>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</si>
  <si>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</si>
  <si>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</si>
  <si>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</si>
  <si>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</si>
  <si>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</si>
  <si>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</si>
  <si>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</si>
  <si>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</si>
  <si>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</si>
  <si>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</si>
  <si>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</si>
  <si>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</si>
  <si>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</si>
  <si>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</si>
  <si>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</si>
  <si>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</si>
  <si>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</si>
  <si>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</si>
  <si>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</si>
  <si>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</si>
  <si>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</si>
  <si>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</si>
  <si>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</si>
  <si>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</si>
  <si>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</si>
  <si>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</si>
  <si>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</si>
  <si>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</si>
  <si>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</si>
  <si>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</si>
  <si>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</si>
  <si>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</si>
  <si>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</si>
  <si>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</si>
  <si>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</si>
  <si>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</si>
  <si>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</si>
  <si>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</si>
  <si>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</si>
  <si>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</si>
  <si>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</si>
  <si>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</si>
  <si>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</si>
  <si>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</si>
  <si>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</si>
  <si>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</si>
  <si>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</si>
  <si>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</si>
  <si>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</si>
  <si>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</si>
  <si>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</si>
  <si>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</si>
  <si>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</si>
  <si>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</si>
  <si>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</si>
  <si>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</si>
  <si>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</si>
  <si>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</si>
  <si>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</si>
  <si>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</si>
  <si>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</si>
  <si>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</si>
  <si>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</si>
  <si>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</si>
  <si>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</si>
  <si>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</si>
  <si>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</si>
  <si>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</si>
  <si>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</si>
  <si>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</si>
  <si>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</si>
  <si>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</si>
  <si>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</si>
  <si>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</si>
  <si>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</si>
  <si>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</si>
  <si>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</si>
  <si>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</si>
  <si>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</si>
  <si>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</si>
  <si>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</si>
  <si>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</si>
  <si>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</si>
  <si>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</si>
  <si>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</si>
  <si>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</si>
  <si>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</si>
  <si>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</si>
  <si>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</si>
  <si>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</si>
  <si>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</si>
  <si>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</si>
  <si>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</si>
  <si>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</si>
  <si>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</si>
  <si>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</si>
  <si>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</si>
  <si>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</si>
  <si>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</si>
  <si>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</si>
  <si>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</si>
  <si>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</si>
  <si>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</si>
  <si>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</si>
  <si>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</si>
  <si>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</si>
  <si>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</si>
  <si>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</si>
  <si>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</si>
  <si>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</si>
  <si>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</si>
  <si>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</si>
  <si>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</si>
  <si>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</si>
  <si>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</si>
  <si>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</si>
  <si>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</si>
  <si>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</si>
  <si>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</si>
  <si>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</si>
  <si>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</si>
  <si>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</si>
  <si>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</si>
  <si>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</si>
  <si>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</si>
  <si>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</si>
  <si>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</si>
  <si>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</si>
  <si>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</si>
  <si>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</si>
  <si>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</si>
  <si>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</si>
  <si>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</si>
  <si>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</si>
  <si>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</si>
  <si>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</si>
  <si>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</si>
  <si>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</si>
  <si>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</si>
  <si>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</si>
  <si>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</si>
  <si>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</si>
  <si>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</si>
  <si>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</si>
  <si>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</si>
  <si>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</si>
  <si>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</si>
  <si>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</si>
  <si>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</si>
  <si>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</si>
  <si>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</si>
  <si>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</si>
  <si>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</si>
  <si>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</si>
  <si>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</si>
  <si>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</si>
  <si>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</si>
  <si>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</si>
  <si>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</si>
  <si>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</si>
  <si>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</si>
  <si>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</si>
  <si>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</si>
  <si>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</si>
  <si>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</si>
  <si>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</si>
  <si>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</si>
  <si>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</si>
  <si>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</si>
  <si>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</si>
  <si>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</si>
  <si>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</si>
  <si>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</si>
  <si>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</si>
  <si>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</si>
  <si>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</si>
  <si>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</si>
  <si>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</si>
  <si>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</si>
  <si>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</si>
  <si>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</si>
  <si>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</si>
  <si>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</si>
  <si>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</si>
  <si>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</si>
  <si>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</si>
  <si>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</si>
  <si>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</si>
  <si>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</si>
  <si>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</si>
  <si>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</si>
  <si>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</si>
  <si>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</si>
  <si>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</si>
  <si>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</si>
  <si>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</si>
  <si>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</si>
  <si>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</si>
  <si>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</si>
  <si>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</si>
  <si>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</si>
  <si>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</si>
  <si>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</si>
  <si>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</si>
  <si>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</si>
  <si>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</si>
  <si>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</si>
  <si>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</si>
  <si>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</si>
  <si>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</si>
  <si>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</si>
  <si>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</si>
  <si>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</si>
  <si>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</si>
  <si>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</si>
  <si>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</si>
  <si>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</si>
  <si>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</si>
  <si>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</si>
  <si>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</si>
  <si>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</si>
  <si>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</si>
  <si>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</si>
  <si>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</si>
  <si>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</si>
  <si>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</si>
  <si>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</si>
  <si>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</si>
  <si>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</si>
  <si>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</si>
  <si>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</si>
  <si>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</si>
  <si>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</si>
  <si>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</si>
  <si>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</si>
  <si>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</si>
  <si>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</si>
  <si>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</si>
  <si>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</si>
  <si>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</si>
  <si>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</si>
  <si>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</si>
  <si>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</si>
  <si>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</si>
  <si>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</si>
  <si>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</si>
  <si>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</si>
  <si>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</si>
  <si>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</si>
  <si>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</si>
  <si>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</si>
  <si>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</si>
  <si>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</si>
  <si>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</si>
  <si>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</si>
  <si>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</si>
  <si>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</si>
  <si>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</si>
  <si>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</si>
  <si>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</si>
  <si>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</si>
  <si>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</si>
  <si>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</si>
  <si>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</si>
  <si>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</si>
  <si>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</si>
  <si>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</si>
  <si>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</si>
  <si>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</si>
  <si>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</si>
  <si>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</si>
  <si>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</si>
  <si>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</si>
  <si>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</si>
  <si>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</si>
  <si>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</si>
  <si>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</si>
  <si>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</si>
  <si>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</si>
  <si>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</si>
  <si>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</si>
  <si>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</si>
  <si>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</si>
  <si>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</si>
  <si>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</si>
  <si>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</si>
  <si>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</si>
  <si>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</si>
  <si>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</si>
  <si>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</si>
  <si>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</si>
  <si>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</si>
  <si>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</si>
  <si>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</si>
  <si>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</si>
  <si>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</si>
  <si>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</si>
  <si>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</si>
  <si>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</si>
  <si>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</si>
  <si>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</si>
  <si>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</si>
  <si>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</si>
  <si>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</si>
  <si>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</si>
  <si>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</si>
  <si>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</si>
  <si>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</si>
  <si>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</si>
  <si>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</si>
  <si>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</si>
  <si>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</si>
  <si>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</si>
  <si>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</si>
  <si>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</si>
  <si>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</si>
  <si>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</si>
  <si>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</si>
  <si>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</si>
  <si>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</si>
  <si>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</si>
  <si>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</si>
  <si>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</si>
  <si>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</si>
  <si>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</si>
  <si>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</si>
  <si>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</si>
  <si>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</si>
  <si>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</si>
  <si>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</si>
  <si>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</si>
  <si>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</si>
  <si>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</si>
  <si>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</si>
  <si>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</si>
  <si>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</si>
  <si>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</si>
  <si>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</si>
  <si>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</si>
  <si>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</si>
  <si>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</si>
  <si>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</si>
  <si>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</si>
  <si>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</si>
  <si>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</si>
  <si>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</si>
  <si>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</si>
  <si>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</si>
  <si>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</si>
  <si>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</si>
  <si>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</si>
  <si>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</si>
  <si>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</si>
  <si>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</si>
  <si>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</si>
  <si>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</si>
  <si>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</si>
  <si>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</si>
  <si>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</si>
  <si>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</si>
  <si>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</si>
  <si>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</si>
  <si>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</si>
  <si>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</si>
  <si>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</si>
  <si>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</si>
  <si>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</si>
  <si>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</si>
  <si>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</si>
  <si>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</si>
  <si>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</si>
  <si>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</si>
  <si>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</si>
  <si>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</si>
  <si>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</si>
  <si>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</si>
  <si>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</si>
  <si>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</si>
  <si>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</si>
  <si>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</si>
  <si>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</si>
  <si>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</si>
  <si>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</si>
  <si>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</si>
  <si>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</si>
  <si>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</si>
  <si>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</si>
  <si>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</si>
  <si>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</si>
  <si>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</si>
  <si>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</si>
  <si>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</si>
  <si>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</si>
  <si>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</si>
  <si>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</si>
  <si>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</si>
  <si>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</si>
  <si>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</si>
  <si>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</si>
  <si>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</si>
  <si>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</si>
  <si>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</si>
  <si>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</si>
  <si>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</si>
  <si>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</si>
  <si>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</si>
  <si>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</si>
  <si>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</si>
  <si>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</si>
  <si>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</si>
  <si>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</si>
  <si>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</si>
  <si>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</si>
  <si>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</si>
  <si>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</si>
  <si>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</si>
  <si>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</si>
  <si>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</si>
  <si>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</si>
  <si>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</si>
  <si>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</si>
  <si>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</si>
  <si>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</si>
  <si>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</si>
  <si>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</si>
  <si>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</si>
  <si>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</si>
  <si>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</si>
  <si>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</si>
  <si>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</si>
  <si>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</si>
  <si>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</si>
  <si>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</si>
  <si>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</si>
  <si>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</si>
  <si>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</si>
  <si>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</si>
  <si>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</si>
  <si>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</si>
  <si>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</si>
  <si>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</si>
  <si>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</si>
  <si>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</si>
  <si>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</si>
  <si>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</si>
  <si>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</si>
  <si>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</si>
  <si>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</si>
  <si>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</si>
  <si>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</si>
  <si>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</si>
  <si>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</si>
  <si>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</si>
  <si>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</si>
  <si>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</si>
  <si>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</si>
  <si>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</si>
  <si>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</si>
  <si>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</si>
  <si>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</si>
  <si>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</si>
  <si>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</si>
  <si>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</si>
  <si>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</si>
  <si>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</si>
  <si>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</si>
  <si>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</si>
  <si>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</si>
  <si>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</si>
  <si>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</si>
  <si>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</si>
  <si>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</si>
  <si>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</si>
  <si>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</si>
  <si>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</si>
  <si>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</si>
  <si>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</si>
  <si>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</si>
  <si>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</si>
  <si>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</si>
  <si>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</si>
  <si>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</si>
  <si>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</si>
  <si>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</si>
  <si>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</si>
  <si>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</si>
  <si>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</si>
  <si>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</si>
  <si>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</si>
  <si>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</si>
  <si>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</si>
  <si>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</si>
  <si>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</si>
  <si>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</si>
  <si>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</si>
  <si>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</si>
  <si>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</si>
  <si>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</si>
  <si>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</si>
  <si>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</si>
  <si>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</si>
  <si>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</si>
  <si>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</si>
  <si>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</si>
  <si>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</si>
  <si>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</si>
  <si>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</si>
  <si>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</si>
  <si>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</si>
  <si>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</si>
  <si>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</si>
  <si>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</si>
  <si>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</si>
  <si>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</si>
  <si>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</si>
  <si>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</si>
  <si>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</si>
  <si>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</si>
  <si>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</si>
  <si>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</si>
  <si>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</si>
  <si>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</si>
  <si>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</si>
  <si>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</si>
  <si>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</si>
  <si>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</si>
  <si>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</si>
  <si>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</si>
  <si>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</si>
  <si>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</si>
  <si>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</si>
  <si>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</si>
  <si>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</si>
  <si>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</si>
  <si>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</si>
  <si>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</si>
  <si>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</si>
  <si>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</si>
  <si>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</si>
  <si>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</si>
  <si>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</si>
  <si>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</si>
  <si>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</si>
  <si>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</si>
  <si>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</si>
  <si>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</si>
  <si>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</si>
  <si>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</si>
  <si>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</si>
  <si>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</si>
  <si>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</si>
  <si>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</si>
  <si>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</si>
  <si>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</si>
  <si>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</si>
  <si>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</si>
  <si>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</si>
  <si>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</si>
  <si>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</si>
  <si>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</si>
  <si>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</si>
  <si>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</si>
  <si>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</si>
  <si>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</si>
  <si>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</si>
  <si>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</si>
  <si>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</si>
  <si>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</si>
  <si>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</si>
  <si>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</si>
  <si>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</si>
  <si>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</si>
  <si>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</si>
  <si>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</si>
  <si>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</si>
  <si>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</si>
  <si>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</si>
  <si>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</si>
  <si>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</si>
  <si>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</si>
  <si>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</si>
  <si>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</si>
  <si>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</si>
  <si>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</si>
  <si>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</si>
  <si>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</si>
  <si>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</si>
  <si>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</si>
  <si>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</si>
  <si>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</si>
  <si>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</si>
  <si>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</si>
  <si>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</si>
  <si>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</si>
  <si>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</si>
  <si>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</si>
  <si>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</si>
  <si>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</si>
  <si>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</si>
  <si>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</si>
  <si>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</si>
  <si>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</si>
  <si>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</si>
  <si>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</si>
  <si>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</si>
  <si>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</si>
  <si>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</si>
  <si>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</si>
  <si>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</si>
  <si>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</si>
  <si>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</si>
  <si>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</si>
  <si>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</si>
  <si>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</si>
  <si>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</si>
  <si>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</si>
  <si>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</si>
  <si>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</si>
  <si>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</si>
  <si>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</si>
  <si>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</si>
  <si>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</si>
  <si>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</si>
  <si>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</si>
  <si>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</si>
  <si>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</si>
  <si>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</si>
  <si>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</si>
  <si>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</si>
  <si>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</si>
  <si>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</si>
  <si>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</si>
  <si>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</si>
  <si>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</si>
  <si>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</si>
  <si>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</si>
  <si>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</si>
  <si>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</si>
  <si>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</si>
  <si>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</si>
  <si>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</si>
  <si>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</si>
  <si>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</si>
  <si>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</si>
  <si>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</si>
  <si>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</si>
  <si>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</si>
  <si>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</si>
  <si>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</si>
  <si>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</si>
  <si>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</si>
  <si>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</si>
  <si>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</si>
  <si>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</si>
  <si>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</si>
  <si>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</si>
  <si>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</si>
  <si>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</si>
  <si>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</si>
  <si>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</si>
  <si>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</si>
  <si>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</si>
  <si>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</si>
  <si>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</si>
  <si>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</si>
  <si>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</si>
  <si>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</si>
  <si>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</si>
  <si>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</si>
  <si>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</si>
  <si>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</si>
  <si>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</si>
  <si>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</si>
  <si>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</si>
  <si>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</si>
  <si>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</si>
  <si>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</si>
  <si>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</si>
  <si>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</si>
  <si>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</si>
  <si>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</si>
  <si>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</si>
  <si>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</si>
  <si>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</si>
  <si>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</si>
  <si>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</si>
  <si>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</si>
  <si>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</si>
  <si>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</si>
  <si>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</si>
  <si>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</si>
  <si>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</si>
  <si>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</si>
  <si>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</si>
  <si>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</si>
  <si>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</si>
  <si>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</si>
  <si>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</si>
  <si>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</si>
  <si>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</si>
  <si>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</si>
  <si>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</si>
  <si>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</si>
  <si>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</si>
  <si>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</si>
  <si>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</si>
  <si>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</si>
  <si>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</si>
  <si>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</si>
  <si>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</si>
  <si>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</si>
  <si>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</si>
  <si>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</si>
  <si>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</si>
  <si>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</si>
  <si>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</si>
  <si>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</si>
  <si>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</si>
  <si>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</si>
  <si>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</si>
  <si>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</si>
  <si>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</si>
  <si>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</si>
  <si>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</si>
  <si>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</si>
  <si>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</si>
  <si>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</si>
  <si>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</si>
  <si>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</si>
  <si>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</si>
  <si>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</si>
  <si>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</si>
  <si>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</si>
  <si>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</si>
  <si>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</si>
  <si>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</si>
  <si>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</si>
  <si>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</si>
  <si>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</si>
  <si>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</si>
  <si>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</si>
  <si>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</si>
  <si>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</si>
  <si>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</si>
  <si>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</si>
  <si>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</si>
  <si>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</si>
  <si>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</si>
  <si>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</si>
  <si>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</si>
  <si>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</si>
  <si>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</si>
  <si>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</si>
  <si>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</si>
  <si>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</si>
  <si>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</si>
  <si>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</si>
  <si>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</si>
  <si>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</si>
  <si>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</si>
  <si>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</si>
  <si>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</si>
  <si>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</si>
  <si>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</si>
  <si>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</si>
  <si>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</si>
  <si>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</si>
  <si>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</si>
  <si>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</si>
  <si>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</si>
  <si>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</si>
  <si>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</si>
  <si>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</si>
  <si>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</si>
  <si>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</si>
  <si>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</si>
  <si>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</si>
  <si>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</si>
  <si>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</si>
  <si>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</si>
  <si>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</si>
  <si>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</si>
  <si>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</si>
  <si>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</si>
  <si>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</si>
  <si>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</si>
  <si>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</si>
  <si>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</si>
  <si>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</si>
  <si>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</si>
  <si>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</si>
  <si>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</si>
  <si>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</si>
  <si>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</si>
  <si>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</si>
  <si>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</si>
  <si>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</si>
  <si>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</si>
  <si>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</si>
  <si>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</si>
  <si>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</si>
  <si>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</si>
  <si>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</si>
  <si>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</si>
  <si>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</si>
  <si>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</si>
  <si>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</si>
  <si>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</si>
  <si>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</si>
  <si>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</si>
  <si>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</si>
  <si>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</si>
  <si>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</si>
  <si>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</si>
  <si>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</si>
  <si>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</si>
  <si>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</si>
  <si>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</si>
  <si>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</si>
  <si>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</si>
  <si>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</si>
  <si>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</si>
  <si>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</si>
  <si>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</si>
  <si>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</si>
  <si>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</si>
  <si>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</si>
  <si>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</si>
  <si>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</si>
  <si>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</si>
  <si>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</si>
  <si>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</si>
  <si>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</si>
  <si>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</si>
  <si>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</si>
  <si>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</si>
  <si>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</si>
  <si>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</si>
  <si>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</si>
  <si>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</si>
  <si>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</si>
  <si>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</si>
  <si>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</si>
  <si>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</si>
  <si>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</si>
  <si>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</si>
  <si>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</si>
  <si>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</si>
  <si>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</si>
  <si>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</si>
  <si>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</si>
  <si>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</si>
  <si>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</si>
  <si>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</si>
  <si>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</si>
  <si>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</si>
  <si>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</si>
  <si>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</si>
  <si>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</si>
  <si>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</si>
  <si>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</si>
  <si>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</si>
  <si>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</si>
  <si>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</si>
  <si>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</si>
  <si>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</si>
  <si>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</si>
  <si>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</si>
  <si>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</si>
  <si>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</si>
  <si>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</si>
  <si>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</si>
  <si>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</si>
  <si>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</si>
  <si>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</si>
  <si>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</si>
  <si>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</si>
  <si>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</si>
  <si>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</si>
  <si>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</si>
  <si>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</si>
  <si>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</si>
  <si>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</si>
  <si>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</si>
  <si>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</si>
  <si>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</si>
  <si>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</si>
  <si>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</si>
  <si>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</si>
  <si>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</si>
  <si>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</si>
  <si>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</si>
  <si>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</si>
  <si>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</si>
  <si>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</si>
  <si>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</si>
  <si>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</si>
  <si>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</si>
  <si>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</si>
  <si>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</si>
  <si>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</si>
  <si>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</si>
  <si>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</si>
  <si>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</si>
  <si>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</si>
  <si>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</si>
  <si>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</si>
  <si>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</si>
  <si>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</si>
  <si>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</si>
  <si>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</si>
  <si>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</si>
  <si>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</si>
  <si>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</si>
  <si>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</si>
  <si>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</si>
  <si>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</si>
  <si>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</si>
  <si>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</si>
  <si>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</si>
  <si>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</si>
  <si>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</si>
  <si>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</si>
  <si>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</si>
  <si>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</si>
  <si>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</si>
  <si>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</si>
  <si>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</si>
  <si>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</si>
  <si>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</si>
  <si>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</si>
  <si>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</si>
  <si>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</si>
  <si>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</si>
  <si>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</si>
  <si>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</si>
  <si>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</si>
  <si>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</si>
  <si>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</si>
  <si>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</si>
  <si>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</si>
  <si>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</si>
  <si>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</si>
  <si>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</si>
  <si>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</si>
  <si>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</si>
  <si>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</si>
  <si>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</si>
  <si>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</si>
  <si>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</si>
  <si>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</si>
  <si>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</si>
  <si>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</si>
  <si>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</si>
  <si>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</si>
  <si>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</si>
  <si>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</si>
  <si>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</si>
  <si>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</si>
  <si>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</si>
  <si>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</si>
  <si>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</si>
  <si>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</si>
  <si>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</si>
  <si>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</si>
  <si>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</si>
  <si>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</si>
  <si>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</si>
  <si>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</si>
  <si>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</si>
  <si>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</si>
  <si>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</si>
  <si>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</si>
  <si>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</si>
  <si>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</si>
  <si>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</si>
  <si>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</si>
  <si>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</si>
  <si>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</si>
  <si>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</si>
  <si>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</si>
  <si>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</si>
  <si>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</si>
  <si>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</si>
  <si>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</si>
  <si>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</si>
  <si>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</si>
  <si>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</si>
  <si>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</si>
  <si>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</si>
  <si>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</si>
  <si>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</si>
  <si>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</si>
  <si>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</si>
  <si>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</si>
  <si>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</si>
  <si>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</si>
  <si>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</si>
  <si>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</si>
  <si>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</si>
  <si>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</si>
  <si>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</si>
  <si>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</si>
  <si>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</si>
  <si>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</si>
  <si>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</si>
  <si>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</si>
  <si>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</si>
  <si>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</si>
  <si>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</si>
  <si>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</si>
  <si>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</si>
  <si>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</si>
  <si>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</si>
  <si>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</si>
  <si>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</si>
  <si>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</si>
  <si>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</si>
  <si>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</si>
  <si>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</si>
  <si>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</si>
  <si>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</si>
  <si>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</si>
  <si>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</si>
  <si>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</si>
  <si>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</si>
  <si>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</si>
  <si>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</si>
  <si>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</si>
  <si>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</si>
  <si>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</si>
  <si>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</si>
  <si>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</si>
  <si>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</si>
  <si>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</si>
  <si>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</si>
  <si>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</si>
  <si>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</si>
  <si>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</si>
  <si>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</si>
  <si>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</si>
  <si>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</si>
  <si>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</si>
  <si>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</si>
  <si>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</si>
  <si>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</si>
  <si>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</si>
  <si>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</si>
  <si>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</si>
  <si>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</si>
  <si>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</si>
  <si>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</si>
  <si>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</si>
  <si>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</si>
  <si>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</si>
  <si>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</si>
  <si>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</si>
  <si>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</si>
  <si>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</si>
  <si>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</si>
  <si>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</si>
  <si>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</si>
  <si>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</si>
  <si>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</si>
  <si>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</si>
  <si>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</si>
  <si>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</si>
  <si>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</si>
  <si>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</si>
  <si>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</si>
  <si>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</si>
  <si>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</si>
  <si>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</si>
  <si>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</si>
  <si>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</si>
  <si>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</si>
  <si>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</si>
  <si>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</si>
  <si>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</si>
  <si>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</si>
  <si>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</si>
  <si>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</si>
  <si>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</si>
  <si>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</si>
  <si>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</si>
  <si>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</si>
  <si>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</si>
  <si>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</si>
  <si>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</si>
  <si>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</si>
  <si>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</si>
  <si>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</si>
  <si>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</si>
  <si>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</si>
  <si>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</si>
  <si>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</si>
  <si>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</si>
  <si>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</si>
  <si>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</si>
  <si>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</si>
  <si>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</si>
  <si>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</si>
  <si>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</si>
  <si>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</si>
  <si>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</si>
  <si>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</si>
  <si>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</si>
  <si>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</si>
  <si>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</si>
  <si>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</si>
  <si>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</si>
  <si>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</si>
  <si>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</si>
  <si>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</si>
  <si>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</si>
  <si>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</si>
  <si>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</si>
  <si>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</si>
  <si>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</si>
  <si>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</si>
  <si>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</si>
  <si>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</si>
  <si>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</si>
  <si>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</si>
  <si>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</si>
  <si>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</si>
  <si>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</si>
  <si>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</si>
  <si>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</si>
  <si>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</si>
  <si>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</si>
  <si>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</si>
  <si>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</si>
  <si>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</si>
  <si>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</si>
  <si>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</si>
  <si>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</si>
  <si>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</si>
  <si>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</si>
  <si>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</si>
  <si>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</si>
  <si>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</si>
  <si>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</si>
  <si>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</si>
  <si>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</si>
  <si>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</si>
  <si>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</si>
  <si>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</si>
  <si>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</si>
  <si>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</si>
  <si>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</si>
  <si>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</si>
  <si>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</si>
  <si>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</si>
  <si>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</si>
  <si>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</si>
  <si>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</si>
  <si>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</si>
  <si>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</si>
  <si>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</si>
  <si>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</si>
  <si>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</si>
  <si>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</si>
  <si>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</si>
  <si>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</si>
  <si>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</si>
  <si>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</si>
  <si>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</si>
  <si>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</si>
  <si>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</si>
  <si>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</si>
  <si>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</si>
  <si>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</si>
  <si>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</si>
  <si>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</si>
  <si>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</si>
  <si>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</si>
  <si>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</si>
  <si>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</si>
  <si>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</si>
  <si>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</si>
  <si>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</si>
  <si>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</si>
  <si>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</si>
  <si>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</si>
  <si>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</si>
  <si>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</si>
  <si>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</si>
  <si>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</si>
  <si>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</si>
  <si>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</si>
  <si>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</si>
  <si>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</si>
  <si>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</si>
  <si>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</si>
  <si>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</si>
  <si>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</si>
  <si>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</si>
  <si>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</si>
  <si>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</si>
  <si>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</si>
  <si>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</si>
  <si>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</si>
  <si>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</si>
  <si>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</si>
  <si>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</si>
  <si>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</si>
  <si>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</si>
  <si>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</si>
  <si>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</si>
  <si>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</si>
  <si>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</si>
  <si>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</si>
  <si>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</si>
  <si>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</si>
  <si>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</si>
  <si>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</si>
  <si>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</si>
  <si>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</si>
  <si>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</si>
  <si>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</si>
  <si>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</si>
  <si>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</si>
  <si>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</si>
  <si>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</si>
  <si>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</si>
  <si>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</si>
  <si>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</si>
  <si>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</si>
  <si>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</si>
  <si>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</si>
  <si>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</si>
  <si>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</si>
  <si>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</si>
  <si>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</si>
  <si>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</si>
  <si>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</si>
  <si>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</si>
  <si>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</si>
  <si>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</si>
  <si>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</si>
  <si>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</si>
  <si>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</si>
  <si>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</si>
  <si>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</si>
  <si>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</si>
  <si>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</si>
  <si>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</si>
  <si>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</si>
  <si>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</si>
  <si>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</si>
  <si>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</si>
  <si>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</si>
  <si>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</si>
  <si>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</si>
  <si>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</si>
  <si>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</si>
  <si>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</si>
  <si>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</si>
  <si>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</si>
  <si>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</si>
  <si>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</si>
  <si>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</si>
  <si>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</si>
  <si>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</si>
  <si>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</si>
  <si>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</si>
  <si>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</si>
  <si>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</si>
  <si>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</si>
  <si>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</si>
  <si>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</si>
  <si>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</si>
  <si>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</si>
  <si>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</si>
  <si>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</si>
  <si>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</si>
  <si>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</si>
  <si>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</si>
  <si>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</si>
  <si>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</si>
  <si>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</si>
  <si>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</si>
  <si>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</si>
  <si>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</si>
  <si>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</si>
  <si>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</si>
  <si>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</si>
  <si>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</si>
  <si>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</si>
  <si>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</si>
  <si>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</si>
  <si>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</si>
  <si>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</si>
  <si>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</si>
  <si>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</si>
  <si>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</si>
  <si>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</si>
  <si>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</si>
  <si>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</si>
  <si>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</si>
  <si>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</si>
  <si>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</si>
  <si>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</si>
  <si>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</si>
  <si>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</si>
  <si>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</si>
  <si>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</si>
  <si>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</si>
  <si>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</si>
  <si>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</si>
  <si>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</si>
  <si>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</si>
  <si>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</si>
  <si>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</si>
  <si>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</si>
  <si>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</si>
  <si>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</si>
  <si>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</si>
  <si>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</si>
  <si>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</si>
  <si>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</si>
  <si>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</si>
  <si>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</si>
  <si>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</si>
  <si>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</si>
  <si>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</si>
  <si>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</si>
  <si>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</si>
  <si>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</si>
  <si>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</si>
  <si>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</si>
  <si>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</si>
  <si>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</si>
  <si>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</si>
  <si>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</si>
  <si>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</si>
  <si>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</si>
  <si>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</si>
  <si>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</si>
  <si>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</si>
  <si>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</si>
  <si>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</si>
  <si>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</si>
  <si>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</si>
  <si>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</si>
  <si>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</si>
  <si>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</si>
  <si>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</si>
  <si>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</si>
  <si>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</si>
  <si>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</si>
  <si>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</si>
  <si>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</si>
  <si>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</si>
  <si>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</si>
  <si>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</si>
  <si>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</si>
  <si>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</si>
  <si>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</si>
  <si>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</si>
  <si>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</si>
  <si>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</si>
  <si>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</si>
  <si>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</si>
  <si>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</si>
  <si>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</si>
  <si>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</si>
  <si>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</si>
  <si>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</si>
  <si>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</si>
  <si>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</si>
  <si>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</si>
  <si>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</si>
  <si>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</si>
  <si>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</si>
  <si>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</si>
  <si>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</si>
  <si>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</si>
  <si>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</si>
  <si>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</si>
  <si>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</si>
  <si>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</si>
  <si>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</si>
  <si>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</si>
  <si>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</si>
  <si>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</si>
  <si>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</si>
  <si>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</si>
  <si>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</si>
  <si>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</si>
  <si>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</si>
  <si>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</si>
  <si>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</si>
  <si>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</si>
  <si>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</si>
  <si>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</si>
  <si>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</si>
  <si>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</si>
  <si>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</si>
  <si>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</si>
  <si>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</si>
  <si>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</si>
  <si>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</si>
  <si>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</si>
  <si>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</si>
  <si>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</si>
  <si>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</si>
  <si>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</si>
  <si>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</si>
  <si>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</si>
  <si>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</si>
  <si>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</si>
  <si>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</si>
  <si>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</si>
  <si>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</si>
  <si>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</si>
  <si>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</si>
  <si>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</si>
  <si>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</si>
  <si>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</si>
  <si>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</si>
  <si>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</si>
  <si>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</si>
  <si>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</si>
  <si>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</si>
  <si>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</si>
  <si>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</si>
  <si>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</si>
  <si>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</si>
  <si>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</si>
  <si>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</si>
  <si>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</si>
  <si>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</si>
  <si>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</si>
  <si>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</si>
  <si>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</si>
  <si>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</si>
  <si>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</si>
  <si>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</si>
  <si>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</si>
  <si>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</si>
  <si>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</si>
  <si>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</si>
  <si>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</si>
  <si>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</si>
  <si>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</si>
  <si>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</si>
  <si>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</si>
  <si>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</si>
  <si>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</si>
  <si>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</si>
  <si>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</si>
  <si>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</si>
  <si>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</si>
  <si>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</si>
  <si>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</si>
  <si>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</si>
  <si>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</si>
  <si>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</si>
  <si>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</si>
  <si>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</si>
  <si>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</si>
  <si>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</si>
  <si>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</si>
  <si>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</si>
  <si>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</si>
  <si>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</si>
  <si>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</si>
  <si>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</si>
  <si>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</si>
  <si>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</si>
  <si>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</si>
  <si>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</si>
  <si>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</si>
  <si>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</si>
  <si>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</si>
  <si>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</si>
  <si>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</si>
  <si>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</si>
  <si>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</si>
  <si>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</si>
  <si>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</si>
  <si>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</si>
  <si>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</si>
  <si>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</si>
  <si>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</si>
  <si>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</si>
  <si>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</si>
  <si>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</si>
  <si>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</si>
  <si>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</si>
  <si>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</si>
  <si>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</si>
  <si>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</si>
  <si>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</si>
  <si>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</si>
  <si>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</si>
  <si>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</si>
  <si>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</si>
  <si>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</si>
  <si>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</si>
  <si>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</si>
  <si>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</si>
  <si>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</si>
  <si>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</si>
  <si>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</si>
  <si>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</si>
  <si>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</si>
  <si>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</si>
  <si>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</si>
  <si>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</si>
  <si>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</si>
  <si>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</si>
  <si>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</si>
  <si>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</si>
  <si>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</si>
  <si>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</si>
  <si>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</si>
  <si>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</si>
  <si>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</si>
  <si>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</si>
  <si>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</si>
  <si>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</si>
  <si>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</si>
  <si>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</si>
  <si>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</si>
  <si>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</si>
  <si>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</si>
  <si>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</si>
  <si>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</si>
  <si>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</si>
  <si>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</si>
  <si>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</si>
  <si>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</si>
  <si>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</si>
  <si>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</si>
  <si>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</si>
  <si>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</si>
  <si>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</si>
  <si>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</si>
  <si>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</si>
  <si>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</si>
  <si>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</si>
  <si>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</si>
  <si>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</si>
  <si>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</si>
  <si>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</si>
  <si>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</si>
  <si>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</si>
  <si>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</si>
  <si>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</si>
  <si>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</si>
  <si>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</si>
  <si>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</si>
  <si>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</si>
  <si>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</si>
  <si>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</si>
  <si>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</si>
  <si>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</si>
  <si>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</si>
  <si>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</si>
  <si>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</si>
  <si>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</si>
  <si>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</si>
  <si>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</si>
  <si>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</si>
  <si>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</si>
  <si>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</si>
  <si>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</si>
  <si>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</si>
  <si>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</si>
  <si>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</si>
  <si>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</si>
  <si>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</si>
  <si>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</si>
  <si>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</si>
  <si>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</si>
  <si>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</si>
  <si>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</si>
  <si>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</si>
  <si>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</si>
  <si>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</si>
  <si>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</si>
  <si>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</si>
  <si>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</si>
  <si>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</si>
  <si>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</si>
  <si>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</si>
  <si>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</si>
  <si>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</si>
  <si>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</si>
  <si>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</si>
  <si>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</si>
  <si>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</si>
  <si>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</si>
  <si>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</si>
  <si>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</si>
  <si>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</si>
  <si>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</si>
  <si>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</si>
  <si>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</si>
  <si>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</si>
  <si>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</si>
  <si>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</si>
  <si>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</si>
  <si>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</si>
  <si>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</si>
  <si>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</si>
  <si>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</si>
  <si>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</si>
  <si>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</si>
  <si>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</si>
  <si>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</si>
  <si>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</si>
  <si>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</si>
  <si>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</si>
  <si>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</si>
  <si>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</si>
  <si>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</si>
  <si>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</si>
  <si>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</si>
  <si>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</si>
  <si>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</si>
  <si>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</si>
  <si>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</si>
  <si>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</si>
  <si>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</si>
  <si>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</si>
  <si>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</si>
  <si>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</si>
  <si>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</si>
  <si>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</si>
  <si>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</si>
  <si>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</si>
  <si>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</si>
  <si>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</si>
  <si>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</si>
  <si>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</si>
  <si>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</si>
  <si>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</si>
  <si>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</si>
  <si>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</si>
  <si>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</si>
  <si>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</si>
  <si>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</si>
  <si>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</si>
  <si>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</si>
  <si>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</si>
  <si>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</si>
  <si>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</si>
  <si>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</si>
  <si>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</si>
  <si>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</si>
  <si>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</si>
  <si>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</si>
  <si>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</si>
  <si>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</si>
  <si>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</si>
  <si>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</si>
  <si>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</si>
  <si>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</si>
  <si>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</si>
  <si>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</si>
  <si>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</si>
  <si>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</si>
  <si>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</si>
  <si>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</si>
  <si>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</si>
  <si>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</si>
  <si>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</si>
  <si>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</si>
  <si>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</si>
  <si>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</si>
  <si>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</si>
  <si>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</si>
  <si>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</si>
  <si>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</si>
  <si>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</si>
  <si>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</si>
  <si>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</si>
  <si>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</si>
  <si>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</si>
  <si>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</si>
  <si>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</si>
  <si>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</si>
  <si>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</si>
  <si>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</si>
  <si>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</si>
  <si>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</si>
  <si>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</si>
  <si>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</si>
  <si>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</si>
  <si>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</si>
  <si>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</si>
  <si>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</si>
  <si>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</si>
  <si>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</si>
  <si>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</si>
  <si>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</si>
  <si>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</si>
  <si>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</si>
  <si>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</si>
  <si>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</si>
  <si>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</si>
  <si>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</si>
  <si>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</si>
  <si>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</si>
  <si>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</si>
  <si>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</si>
  <si>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</si>
  <si>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</si>
  <si>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</si>
  <si>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</si>
  <si>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</si>
  <si>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</si>
  <si>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</si>
  <si>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</si>
  <si>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</si>
  <si>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</si>
  <si>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</si>
  <si>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</si>
  <si>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</si>
  <si>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</si>
  <si>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</si>
  <si>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</si>
  <si>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</si>
  <si>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</si>
  <si>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</si>
  <si>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</si>
  <si>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</si>
  <si>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</si>
  <si>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</si>
  <si>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</si>
  <si>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</si>
  <si>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</si>
  <si>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</si>
  <si>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</si>
  <si>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</si>
  <si>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</si>
  <si>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</si>
  <si>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</si>
  <si>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</si>
  <si>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</si>
  <si>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</si>
  <si>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</si>
  <si>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</si>
  <si>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</si>
  <si>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</si>
  <si>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</si>
  <si>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</si>
  <si>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</si>
  <si>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</si>
  <si>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</si>
  <si>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</si>
  <si>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</si>
  <si>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</si>
  <si>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</si>
  <si>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</si>
  <si>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</si>
  <si>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</si>
  <si>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</si>
  <si>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</si>
  <si>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</si>
  <si>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</si>
  <si>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</si>
  <si>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</si>
  <si>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</si>
  <si>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</si>
  <si>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</si>
  <si>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</si>
  <si>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</si>
  <si>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</si>
  <si>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</si>
  <si>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</si>
  <si>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</si>
  <si>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</si>
  <si>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</si>
  <si>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</si>
  <si>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</si>
  <si>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</si>
  <si>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</si>
  <si>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</si>
  <si>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</si>
  <si>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</si>
  <si>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</si>
  <si>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</si>
  <si>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</si>
  <si>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</si>
  <si>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</si>
  <si>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</si>
  <si>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</si>
  <si>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</si>
  <si>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</si>
  <si>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</si>
  <si>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</si>
  <si>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</si>
  <si>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</si>
  <si>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</si>
  <si>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</si>
  <si>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</si>
  <si>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</si>
  <si>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</si>
  <si>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</si>
  <si>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</si>
  <si>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</si>
  <si>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</si>
  <si>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</si>
  <si>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</si>
  <si>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</si>
  <si>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</si>
  <si>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</si>
  <si>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</si>
  <si>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</si>
  <si>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</si>
  <si>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</si>
  <si>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</si>
  <si>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</si>
  <si>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</si>
  <si>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</si>
  <si>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</si>
  <si>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</si>
  <si>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</si>
  <si>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</si>
  <si>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</si>
  <si>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</si>
  <si>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</si>
  <si>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</si>
  <si>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</si>
  <si>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</si>
  <si>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</si>
  <si>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</si>
  <si>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</si>
  <si>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</si>
  <si>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</si>
  <si>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</si>
  <si>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</si>
  <si>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</si>
  <si>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</si>
  <si>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</si>
  <si>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</si>
  <si>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</si>
  <si>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</si>
  <si>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</si>
  <si>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</si>
  <si>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</si>
  <si>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</si>
  <si>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</si>
  <si>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</si>
  <si>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</si>
  <si>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</si>
  <si>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</si>
  <si>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</si>
  <si>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</si>
  <si>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</si>
  <si>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</si>
  <si>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</si>
  <si>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</si>
  <si>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</si>
  <si>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</si>
  <si>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</si>
  <si>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</si>
  <si>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</si>
  <si>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</si>
  <si>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</si>
  <si>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</si>
  <si>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</si>
  <si>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</si>
  <si>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</si>
  <si>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</si>
  <si>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</si>
  <si>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</si>
  <si>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</si>
  <si>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</si>
  <si>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</si>
  <si>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</si>
  <si>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</si>
  <si>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</si>
  <si>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</si>
  <si>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</si>
  <si>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</si>
  <si>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</si>
  <si>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</si>
  <si>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</si>
  <si>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</si>
  <si>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</si>
  <si>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</si>
  <si>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</si>
  <si>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</si>
  <si>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</si>
  <si>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</si>
  <si>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</si>
  <si>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</si>
  <si>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</si>
  <si>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</si>
  <si>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</si>
  <si>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</si>
  <si>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</si>
  <si>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</si>
  <si>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</si>
  <si>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</si>
  <si>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</si>
  <si>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</si>
  <si>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</si>
  <si>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</si>
  <si>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</si>
  <si>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</si>
  <si>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</si>
  <si>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</si>
  <si>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</si>
  <si>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</si>
  <si>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</si>
  <si>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</si>
  <si>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</si>
  <si>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</si>
  <si>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</si>
  <si>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</si>
  <si>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</si>
  <si>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</si>
  <si>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</si>
  <si>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</si>
  <si>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</si>
  <si>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</si>
  <si>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</si>
  <si>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</si>
  <si>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</si>
  <si>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</si>
  <si>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</si>
  <si>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</si>
  <si>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</si>
  <si>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</si>
  <si>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</si>
  <si>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</si>
  <si>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</si>
  <si>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</si>
  <si>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</si>
  <si>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</si>
  <si>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</si>
  <si>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</si>
  <si>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</si>
  <si>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</si>
  <si>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</si>
  <si>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</si>
  <si>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</si>
  <si>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</si>
  <si>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</si>
  <si>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</si>
  <si>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</si>
  <si>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</si>
  <si>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</si>
  <si>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</si>
  <si>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</si>
  <si>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</si>
  <si>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</si>
  <si>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</si>
  <si>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</si>
  <si>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</si>
  <si>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</si>
  <si>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</si>
  <si>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</si>
  <si>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</si>
  <si>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</si>
  <si>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</si>
  <si>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</si>
  <si>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</si>
  <si>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</si>
  <si>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</si>
  <si>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</si>
  <si>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</si>
  <si>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</si>
  <si>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</si>
  <si>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</si>
  <si>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</si>
  <si>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</si>
  <si>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</si>
  <si>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</si>
  <si>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</si>
  <si>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</si>
  <si>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</si>
  <si>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</si>
  <si>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</si>
  <si>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</si>
  <si>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</si>
  <si>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</si>
  <si>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</si>
  <si>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</si>
  <si>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</si>
  <si>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</si>
  <si>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</si>
  <si>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</si>
  <si>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</si>
  <si>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</si>
  <si>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</si>
  <si>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</si>
  <si>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</si>
  <si>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</si>
  <si>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</si>
  <si>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</si>
  <si>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</si>
  <si>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</si>
  <si>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</si>
  <si>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</si>
  <si>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</si>
  <si>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</si>
  <si>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</si>
  <si>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</si>
  <si>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</si>
  <si>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</si>
  <si>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</si>
  <si>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</si>
  <si>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</si>
  <si>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</si>
  <si>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</si>
  <si>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</si>
  <si>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</si>
  <si>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</si>
  <si>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</si>
  <si>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</si>
  <si>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</si>
  <si>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</si>
  <si>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</si>
  <si>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</si>
  <si>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</si>
  <si>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</si>
  <si>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</si>
  <si>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</si>
  <si>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</si>
  <si>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</si>
  <si>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</si>
  <si>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</si>
  <si>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</si>
  <si>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</si>
  <si>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</si>
  <si>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</si>
  <si>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</si>
  <si>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</si>
  <si>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</si>
  <si>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</si>
  <si>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</si>
  <si>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</si>
  <si>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</si>
  <si>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</si>
  <si>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</si>
  <si>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</si>
  <si>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</si>
  <si>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</si>
  <si>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</si>
  <si>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</si>
  <si>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</si>
  <si>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</si>
  <si>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</si>
  <si>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</si>
  <si>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</si>
  <si>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</si>
  <si>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</si>
  <si>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</si>
  <si>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</si>
  <si>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</si>
  <si>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</si>
  <si>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</si>
  <si>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</si>
  <si>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</si>
  <si>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</si>
  <si>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</si>
  <si>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</si>
  <si>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</si>
  <si>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</si>
  <si>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</si>
  <si>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</si>
  <si>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</si>
  <si>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</si>
  <si>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</si>
  <si>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</si>
  <si>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</si>
  <si>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</si>
  <si>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</si>
  <si>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</si>
  <si>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</si>
  <si>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</si>
  <si>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</si>
  <si>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</si>
  <si>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</si>
  <si>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</si>
  <si>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</si>
  <si>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</si>
  <si>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</si>
  <si>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</si>
  <si>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</si>
  <si>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</si>
  <si>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</si>
  <si>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</si>
  <si>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</si>
  <si>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</si>
  <si>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</si>
  <si>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</si>
  <si>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</si>
  <si>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</si>
  <si>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</si>
  <si>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</si>
  <si>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</si>
  <si>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</si>
  <si>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</si>
  <si>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</si>
  <si>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</si>
  <si>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</si>
  <si>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</si>
  <si>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</si>
  <si>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</si>
  <si>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</si>
  <si>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</si>
  <si>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</si>
  <si>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</si>
  <si>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</si>
  <si>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</si>
  <si>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</si>
  <si>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</si>
  <si>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</si>
  <si>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</si>
  <si>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</si>
  <si>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</si>
  <si>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</si>
  <si>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</si>
  <si>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</si>
  <si>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</si>
  <si>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</si>
  <si>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</si>
  <si>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</si>
  <si>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</si>
  <si>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</si>
  <si>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</si>
  <si>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</si>
  <si>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</si>
  <si>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</si>
  <si>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</si>
  <si>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</si>
  <si>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</si>
  <si>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</si>
  <si>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</si>
  <si>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</si>
  <si>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</si>
  <si>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</si>
  <si>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</si>
  <si>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</si>
  <si>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</si>
  <si>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</si>
  <si>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</si>
  <si>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</si>
  <si>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</si>
  <si>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</si>
  <si>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</si>
  <si>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</si>
  <si>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</si>
  <si>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</si>
  <si>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</si>
  <si>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</si>
  <si>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</si>
  <si>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</si>
  <si>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</si>
  <si>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</si>
  <si>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</si>
  <si>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</si>
  <si>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</si>
  <si>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</si>
  <si>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</si>
  <si>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</si>
  <si>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</si>
  <si>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</si>
  <si>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</si>
  <si>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</si>
  <si>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</si>
  <si>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</si>
  <si>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</si>
  <si>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</si>
  <si>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</si>
  <si>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</si>
  <si>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</si>
  <si>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</si>
  <si>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</si>
  <si>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</si>
  <si>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</si>
  <si>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</si>
  <si>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</si>
  <si>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</si>
  <si>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</si>
  <si>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</si>
  <si>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</si>
  <si>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</si>
  <si>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</si>
  <si>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</si>
  <si>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</si>
  <si>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</si>
  <si>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</si>
  <si>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</si>
  <si>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</si>
  <si>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</si>
  <si>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</si>
  <si>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</si>
  <si>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</si>
  <si>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</si>
  <si>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</si>
  <si>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</si>
  <si>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</si>
  <si>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</si>
  <si>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</si>
  <si>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</si>
  <si>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</si>
  <si>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</si>
  <si>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</si>
  <si>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</si>
  <si>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</si>
  <si>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</si>
  <si>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</si>
  <si>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</si>
  <si>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</si>
  <si>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</si>
  <si>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</si>
  <si>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</si>
  <si>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</si>
  <si>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</si>
  <si>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</si>
  <si>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</si>
  <si>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</si>
  <si>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</si>
  <si>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</si>
  <si>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</si>
  <si>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</si>
  <si>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</si>
  <si>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</si>
  <si>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</si>
  <si>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</si>
  <si>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</si>
  <si>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</si>
  <si>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</si>
  <si>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</si>
  <si>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</si>
  <si>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</si>
  <si>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</si>
  <si>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</si>
  <si>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</si>
  <si>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</si>
  <si>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</si>
  <si>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</si>
  <si>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</si>
  <si>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</si>
  <si>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</si>
  <si>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</si>
  <si>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</si>
  <si>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</si>
  <si>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</si>
  <si>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</si>
  <si>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</si>
  <si>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</si>
  <si>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</si>
  <si>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</si>
  <si>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</si>
  <si>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</si>
  <si>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</si>
  <si>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</si>
  <si>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</si>
  <si>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</si>
  <si>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</si>
  <si>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</si>
  <si>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</si>
  <si>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</si>
  <si>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</si>
  <si>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</si>
  <si>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</si>
  <si>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</si>
  <si>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</si>
  <si>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</si>
  <si>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</si>
  <si>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</si>
  <si>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</si>
  <si>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</si>
  <si>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</si>
  <si>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</si>
  <si>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</si>
  <si>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</si>
  <si>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</si>
  <si>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</si>
  <si>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</si>
  <si>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</si>
  <si>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</si>
  <si>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</si>
  <si>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</si>
  <si>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</si>
  <si>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</si>
  <si>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</si>
  <si>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</si>
  <si>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</si>
  <si>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</si>
  <si>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</si>
  <si>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</si>
  <si>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</si>
  <si>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</si>
  <si>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</si>
  <si>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</si>
  <si>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</si>
  <si>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</si>
  <si>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</si>
  <si>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</si>
  <si>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</si>
  <si>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</si>
  <si>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</si>
  <si>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</si>
  <si>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</si>
  <si>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</si>
  <si>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</si>
  <si>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</si>
  <si>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</si>
  <si>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</si>
  <si>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</si>
  <si>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</si>
  <si>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</si>
  <si>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</si>
  <si>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</si>
  <si>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</si>
  <si>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</si>
  <si>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</si>
  <si>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</si>
  <si>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</si>
  <si>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</si>
  <si>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</si>
  <si>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</si>
  <si>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</si>
  <si>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</si>
  <si>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</si>
  <si>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</si>
  <si>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</si>
  <si>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</si>
  <si>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</si>
  <si>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</si>
  <si>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</si>
  <si>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</si>
  <si>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</si>
  <si>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</si>
  <si>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</si>
  <si>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</si>
  <si>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</si>
  <si>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</si>
  <si>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</si>
  <si>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</si>
  <si>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</si>
  <si>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</si>
  <si>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</si>
  <si>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</si>
  <si>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</si>
  <si>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</si>
  <si>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</si>
  <si>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</si>
  <si>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</si>
  <si>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</si>
  <si>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</si>
  <si>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</si>
  <si>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</si>
  <si>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</si>
  <si>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</si>
  <si>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</si>
  <si>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</si>
  <si>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</si>
  <si>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</si>
  <si>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</si>
  <si>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</si>
  <si>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</si>
  <si>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</si>
  <si>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</si>
  <si>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</si>
  <si>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</si>
  <si>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</si>
  <si>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</si>
  <si>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</si>
  <si>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</si>
  <si>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</si>
  <si>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</si>
  <si>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</si>
  <si>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</si>
  <si>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</si>
  <si>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</si>
  <si>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</si>
  <si>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</si>
  <si>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</si>
  <si>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</si>
  <si>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</si>
  <si>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</si>
  <si>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</si>
  <si>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</si>
  <si>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</si>
  <si>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</si>
  <si>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</si>
  <si>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</si>
  <si>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</si>
  <si>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</si>
  <si>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</si>
  <si>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</si>
  <si>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</si>
  <si>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</si>
  <si>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</si>
  <si>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</si>
  <si>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</si>
  <si>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</si>
  <si>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</si>
  <si>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</si>
  <si>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</si>
  <si>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</si>
  <si>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</si>
  <si>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</si>
  <si>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</si>
  <si>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</si>
  <si>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</si>
  <si>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</si>
  <si>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</si>
  <si>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</si>
  <si>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</si>
  <si>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</si>
  <si>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</si>
  <si>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</si>
  <si>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</si>
  <si>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</si>
  <si>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</si>
  <si>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</si>
  <si>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</si>
  <si>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</si>
  <si>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</si>
  <si>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</si>
  <si>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</si>
  <si>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</si>
  <si>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</si>
  <si>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</si>
  <si>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</si>
  <si>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</si>
  <si>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</si>
  <si>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</si>
  <si>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</si>
  <si>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</si>
  <si>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</si>
  <si>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</si>
  <si>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</si>
  <si>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</si>
  <si>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</si>
  <si>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</si>
  <si>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</si>
  <si>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</si>
  <si>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</si>
  <si>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</si>
  <si>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</si>
  <si>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</si>
  <si>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</si>
  <si>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</si>
  <si>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</si>
  <si>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</si>
  <si>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</si>
  <si>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</si>
  <si>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</si>
  <si>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</si>
  <si>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</si>
  <si>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</si>
  <si>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</si>
  <si>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</si>
  <si>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</si>
  <si>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</si>
  <si>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</si>
  <si>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</si>
  <si>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</si>
  <si>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</si>
  <si>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</si>
  <si>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</si>
  <si>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</si>
  <si>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</si>
  <si>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</si>
  <si>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</si>
  <si>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</si>
  <si>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</si>
  <si>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</si>
  <si>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</si>
  <si>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</si>
  <si>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</si>
  <si>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</si>
  <si>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</si>
  <si>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</si>
  <si>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</si>
  <si>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</si>
  <si>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</si>
  <si>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</si>
  <si>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</si>
  <si>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</si>
  <si>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</si>
  <si>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</si>
  <si>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</si>
  <si>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</si>
  <si>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</si>
  <si>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</si>
  <si>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</si>
  <si>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</si>
  <si>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</si>
  <si>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</si>
  <si>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</si>
  <si>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</si>
  <si>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</si>
  <si>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</si>
  <si>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</si>
  <si>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</si>
  <si>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</si>
  <si>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</si>
  <si>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</si>
  <si>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</si>
  <si>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</si>
  <si>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</si>
  <si>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</si>
  <si>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</si>
  <si>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</si>
  <si>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</si>
  <si>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</si>
  <si>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</si>
  <si>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</si>
  <si>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</si>
  <si>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</si>
  <si>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</si>
  <si>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</si>
  <si>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</si>
  <si>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</si>
  <si>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</si>
  <si>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</si>
  <si>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</si>
  <si>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</si>
  <si>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</si>
  <si>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</si>
  <si>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</si>
  <si>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</si>
  <si>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</si>
  <si>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</si>
  <si>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</si>
  <si>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</si>
  <si>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</si>
  <si>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</si>
  <si>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</si>
  <si>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</si>
  <si>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</si>
  <si>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</si>
  <si>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</si>
  <si>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</si>
  <si>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</si>
  <si>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</si>
  <si>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</si>
  <si>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</si>
  <si>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</si>
  <si>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</si>
  <si>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</si>
  <si>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</si>
  <si>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</si>
  <si>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</si>
  <si>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</si>
  <si>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</si>
  <si>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</si>
  <si>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</si>
  <si>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</si>
  <si>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</si>
  <si>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</si>
  <si>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</si>
  <si>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</si>
  <si>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</si>
  <si>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</si>
  <si>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</si>
  <si>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</si>
  <si>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</si>
  <si>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</si>
  <si>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</si>
  <si>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</si>
  <si>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</si>
  <si>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</si>
  <si>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</si>
  <si>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</si>
  <si>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</si>
  <si>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</si>
  <si>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</si>
  <si>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</si>
  <si>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</si>
  <si>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</si>
  <si>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</si>
  <si>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</si>
  <si>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</si>
  <si>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</si>
  <si>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</si>
  <si>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</si>
  <si>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</si>
  <si>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</si>
  <si>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</si>
  <si>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</si>
  <si>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</si>
  <si>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</si>
  <si>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</si>
  <si>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</si>
  <si>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</si>
  <si>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</si>
  <si>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</si>
  <si>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</si>
  <si>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</si>
  <si>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</si>
  <si>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</si>
  <si>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</si>
  <si>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</si>
  <si>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</si>
  <si>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</si>
  <si>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</si>
  <si>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</si>
  <si>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</si>
  <si>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</si>
  <si>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</si>
  <si>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</si>
  <si>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</si>
  <si>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</si>
  <si>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</si>
  <si>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</si>
  <si>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</si>
  <si>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</si>
  <si>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</si>
  <si>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</si>
  <si>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</si>
  <si>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</si>
  <si>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</si>
  <si>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</si>
  <si>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</si>
  <si>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</si>
  <si>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</si>
  <si>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</si>
  <si>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</si>
  <si>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</si>
  <si>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</si>
  <si>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</si>
  <si>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</si>
  <si>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</si>
  <si>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</si>
  <si>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</si>
  <si>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</si>
  <si>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</si>
  <si>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</si>
  <si>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</si>
  <si>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</si>
  <si>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</si>
  <si>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</si>
  <si>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</si>
  <si>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</si>
  <si>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</si>
  <si>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</si>
  <si>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</si>
  <si>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</si>
  <si>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</si>
  <si>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</si>
  <si>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</si>
  <si>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</si>
  <si>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</si>
  <si>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</si>
  <si>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</si>
  <si>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</si>
  <si>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</si>
  <si>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</si>
  <si>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</si>
  <si>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</si>
  <si>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</si>
  <si>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</si>
  <si>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</si>
  <si>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</si>
  <si>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</si>
  <si>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</si>
  <si>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</si>
  <si>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</si>
  <si>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</si>
  <si>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</si>
  <si>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</si>
  <si>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</si>
  <si>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</si>
  <si>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</si>
  <si>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</si>
  <si>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</si>
  <si>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</si>
  <si>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</si>
  <si>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</si>
  <si>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</si>
  <si>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</si>
  <si>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</si>
  <si>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</si>
  <si>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</si>
  <si>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</si>
  <si>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</si>
  <si>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</si>
  <si>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</si>
  <si>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</si>
  <si>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</si>
  <si>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</si>
  <si>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</si>
  <si>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</si>
  <si>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</si>
  <si>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</si>
  <si>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</si>
  <si>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</si>
  <si>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</si>
  <si>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</si>
  <si>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</si>
  <si>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</si>
  <si>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</si>
  <si>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</si>
  <si>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</si>
  <si>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</si>
  <si>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</si>
  <si>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</si>
  <si>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</si>
  <si>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</si>
  <si>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</si>
  <si>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</si>
  <si>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</si>
  <si>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</si>
  <si>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</si>
  <si>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</si>
  <si>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</si>
  <si>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</si>
  <si>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</si>
  <si>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</si>
  <si>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</si>
  <si>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</si>
  <si>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</si>
  <si>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</si>
  <si>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</si>
  <si>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</si>
  <si>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</si>
  <si>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</si>
  <si>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</si>
  <si>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</si>
  <si>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</si>
  <si>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</si>
  <si>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</si>
  <si>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</si>
  <si>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</si>
  <si>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</si>
  <si>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</si>
  <si>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</si>
  <si>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</si>
  <si>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</si>
  <si>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</si>
  <si>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</si>
  <si>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</si>
  <si>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</si>
  <si>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</si>
  <si>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</si>
  <si>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</si>
  <si>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</si>
  <si>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</si>
  <si>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</si>
  <si>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</si>
  <si>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</si>
  <si>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</si>
  <si>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</si>
  <si>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</si>
  <si>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</si>
  <si>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</si>
  <si>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</si>
  <si>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</si>
  <si>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</si>
  <si>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</si>
  <si>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</si>
  <si>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</si>
  <si>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</si>
  <si>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</si>
  <si>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</si>
  <si>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</si>
  <si>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</si>
  <si>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</si>
  <si>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</si>
  <si>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</si>
  <si>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</si>
  <si>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</si>
  <si>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</si>
  <si>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</si>
  <si>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</si>
  <si>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</si>
  <si>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</si>
  <si>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</si>
  <si>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</si>
  <si>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</si>
  <si>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</si>
  <si>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</si>
  <si>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</si>
  <si>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</si>
  <si>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</si>
  <si>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</si>
  <si>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</si>
  <si>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</si>
  <si>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</si>
  <si>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</si>
  <si>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</si>
  <si>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</si>
  <si>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</si>
  <si>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</si>
  <si>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</si>
  <si>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</si>
  <si>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</si>
  <si>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</si>
  <si>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</si>
  <si>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</si>
  <si>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</si>
  <si>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</si>
  <si>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</si>
  <si>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</si>
  <si>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</si>
  <si>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</si>
  <si>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</si>
  <si>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</si>
  <si>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</si>
  <si>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</si>
  <si>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</si>
  <si>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</si>
  <si>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</si>
  <si>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</si>
  <si>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</si>
  <si>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</si>
  <si>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</si>
  <si>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</si>
  <si>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</si>
  <si>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</si>
  <si>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</si>
  <si>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</si>
  <si>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</si>
  <si>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</si>
  <si>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</si>
  <si>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</si>
  <si>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</si>
  <si>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</si>
  <si>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</si>
  <si>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</si>
  <si>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</si>
  <si>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</si>
  <si>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</si>
  <si>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</si>
  <si>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</si>
  <si>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</si>
  <si>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</si>
  <si>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</si>
  <si>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</si>
  <si>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</si>
  <si>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</si>
  <si>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</si>
  <si>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</si>
  <si>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</si>
  <si>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</si>
  <si>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</si>
  <si>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</si>
  <si>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</si>
  <si>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</si>
  <si>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</si>
  <si>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</si>
  <si>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</si>
  <si>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</si>
  <si>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</si>
  <si>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</si>
  <si>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</si>
  <si>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</si>
  <si>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</si>
  <si>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</si>
  <si>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</si>
  <si>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</si>
  <si>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</si>
  <si>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</si>
  <si>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</si>
  <si>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</si>
  <si>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</si>
  <si>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</si>
  <si>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</si>
  <si>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</si>
  <si>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</si>
  <si>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</si>
  <si>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</si>
  <si>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</si>
  <si>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</si>
  <si>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</si>
  <si>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</si>
  <si>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</si>
  <si>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</si>
  <si>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</si>
  <si>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</si>
  <si>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</si>
  <si>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</si>
  <si>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</si>
  <si>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</si>
  <si>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</si>
  <si>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</si>
  <si>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</si>
  <si>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</si>
  <si>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</si>
  <si>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</si>
  <si>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</si>
  <si>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</si>
  <si>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</si>
  <si>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</si>
  <si>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</si>
  <si>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</si>
  <si>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</si>
  <si>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</si>
  <si>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</si>
  <si>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</si>
  <si>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</si>
  <si>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</si>
  <si>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</si>
  <si>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</si>
  <si>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</si>
  <si>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</si>
  <si>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</si>
  <si>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</si>
  <si>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</si>
  <si>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</si>
  <si>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</si>
  <si>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</si>
  <si>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</si>
  <si>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</si>
  <si>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</si>
  <si>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</si>
  <si>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</si>
  <si>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</si>
  <si>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</si>
  <si>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</si>
  <si>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</si>
  <si>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</si>
  <si>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</si>
  <si>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</si>
  <si>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</si>
  <si>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</si>
  <si>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</si>
  <si>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</si>
  <si>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</si>
  <si>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</si>
  <si>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</si>
  <si>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</si>
  <si>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</si>
  <si>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</si>
  <si>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</si>
  <si>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</si>
  <si>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</si>
  <si>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</si>
  <si>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</si>
  <si>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</si>
  <si>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</si>
  <si>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</si>
  <si>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</si>
  <si>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</si>
  <si>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</si>
  <si>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</si>
  <si>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</si>
  <si>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</si>
  <si>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</si>
  <si>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</si>
  <si>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</si>
  <si>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</si>
  <si>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</si>
  <si>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</si>
  <si>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</si>
  <si>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</si>
  <si>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</si>
  <si>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</si>
  <si>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</si>
  <si>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</si>
  <si>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</si>
  <si>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</si>
  <si>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</si>
  <si>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</si>
  <si>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</si>
  <si>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</si>
  <si>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</si>
  <si>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</si>
  <si>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</si>
  <si>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</si>
  <si>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</si>
  <si>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</si>
  <si>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</si>
  <si>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</si>
  <si>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</si>
  <si>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</si>
  <si>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</si>
  <si>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</si>
  <si>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</si>
  <si>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</si>
  <si>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</si>
  <si>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</si>
  <si>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</si>
  <si>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</si>
  <si>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</si>
  <si>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</si>
  <si>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</si>
  <si>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</si>
  <si>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</si>
  <si>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</si>
  <si>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</si>
  <si>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</si>
  <si>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</si>
  <si>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</si>
  <si>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</si>
  <si>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</si>
  <si>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</si>
  <si>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</si>
  <si>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</si>
  <si>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</si>
  <si>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</si>
  <si>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</si>
  <si>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</si>
  <si>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</si>
  <si>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</si>
  <si>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</si>
  <si>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</si>
  <si>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</si>
  <si>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</si>
  <si>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</si>
  <si>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</si>
  <si>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</si>
  <si>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</si>
  <si>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</si>
  <si>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</si>
  <si>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</si>
  <si>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</si>
  <si>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</si>
  <si>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</si>
  <si>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</si>
  <si>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</si>
  <si>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</si>
  <si>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</si>
  <si>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</si>
  <si>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</si>
  <si>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</si>
  <si>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</si>
  <si>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</si>
  <si>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</si>
  <si>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</si>
  <si>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</si>
  <si>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</si>
  <si>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</si>
  <si>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</si>
  <si>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</si>
  <si>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</si>
  <si>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</si>
  <si>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</si>
  <si>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</si>
  <si>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</si>
  <si>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</si>
  <si>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</si>
  <si>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</si>
  <si>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</si>
  <si>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</si>
  <si>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</si>
  <si>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</si>
  <si>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</si>
  <si>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</si>
  <si>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</si>
  <si>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</si>
  <si>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</si>
  <si>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</si>
  <si>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</si>
  <si>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</si>
  <si>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</si>
  <si>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</si>
  <si>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</si>
  <si>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</si>
  <si>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</si>
  <si>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</si>
  <si>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</si>
  <si>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</si>
  <si>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</si>
  <si>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</si>
  <si>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</si>
  <si>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</si>
  <si>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</si>
  <si>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</si>
  <si>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</si>
  <si>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</si>
  <si>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</si>
  <si>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</si>
  <si>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</si>
  <si>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</si>
  <si>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</si>
  <si>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</si>
  <si>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</si>
  <si>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</si>
  <si>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</si>
  <si>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</si>
  <si>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</si>
  <si>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</si>
  <si>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</si>
  <si>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</si>
  <si>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</si>
  <si>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</si>
  <si>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</si>
  <si>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</si>
  <si>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</si>
  <si>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</si>
  <si>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</si>
  <si>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</si>
  <si>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</si>
  <si>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</si>
  <si>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</si>
  <si>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</si>
  <si>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</si>
  <si>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</si>
  <si>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</si>
  <si>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</si>
  <si>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</si>
  <si>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</si>
  <si>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</si>
  <si>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</si>
  <si>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</si>
  <si>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</si>
  <si>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</si>
  <si>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</si>
  <si>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</si>
  <si>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</si>
  <si>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</si>
  <si>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</si>
  <si>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</si>
  <si>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</si>
  <si>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</si>
  <si>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</si>
  <si>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</si>
  <si>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</si>
  <si>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</si>
  <si>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</si>
  <si>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</si>
  <si>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</si>
  <si>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</si>
  <si>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</si>
  <si>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</si>
  <si>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</si>
  <si>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</si>
  <si>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</si>
  <si>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</si>
  <si>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</si>
  <si>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</si>
  <si>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</si>
  <si>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</si>
  <si>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</si>
  <si>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</si>
  <si>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</si>
  <si>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</si>
  <si>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</si>
  <si>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</si>
  <si>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</si>
  <si>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</si>
  <si>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</si>
  <si>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</si>
  <si>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</si>
  <si>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</si>
  <si>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</si>
  <si>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</si>
  <si>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</si>
  <si>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</si>
  <si>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</si>
  <si>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</si>
  <si>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</si>
  <si>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</si>
  <si>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</si>
  <si>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</si>
  <si>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</si>
  <si>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</si>
  <si>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</si>
  <si>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</si>
  <si>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</si>
  <si>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</si>
  <si>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</si>
  <si>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</si>
  <si>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</si>
  <si>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</si>
  <si>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</si>
  <si>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</si>
  <si>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</si>
  <si>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</si>
  <si>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</si>
  <si>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</si>
  <si>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</si>
  <si>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</si>
  <si>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</si>
  <si>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</si>
  <si>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</si>
  <si>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</si>
  <si>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</si>
  <si>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</si>
  <si>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</si>
  <si>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</si>
  <si>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</si>
  <si>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</si>
  <si>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</si>
  <si>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</si>
  <si>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</si>
  <si>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</si>
  <si>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</si>
  <si>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</si>
  <si>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</si>
  <si>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</si>
  <si>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</si>
  <si>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</si>
  <si>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</si>
  <si>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</si>
  <si>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</si>
  <si>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</si>
  <si>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</si>
  <si>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</si>
  <si>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</si>
  <si>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</si>
  <si>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</si>
  <si>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</si>
  <si>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</si>
  <si>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</si>
  <si>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</si>
  <si>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</si>
  <si>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</si>
  <si>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</si>
  <si>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</si>
  <si>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</si>
  <si>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</si>
  <si>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</si>
  <si>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</si>
  <si>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</si>
  <si>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</si>
  <si>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</si>
  <si>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</si>
  <si>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</si>
  <si>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</si>
  <si>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</si>
  <si>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</si>
  <si>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</si>
  <si>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</si>
  <si>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</si>
  <si>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</si>
  <si>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</si>
  <si>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</si>
  <si>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</si>
  <si>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</si>
  <si>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</si>
  <si>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</si>
  <si>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</si>
  <si>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</si>
  <si>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</si>
  <si>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</si>
  <si>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</si>
  <si>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</si>
  <si>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</si>
  <si>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</si>
  <si>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</si>
  <si>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</si>
  <si>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</si>
  <si>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</si>
  <si>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</si>
  <si>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</si>
  <si>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</si>
  <si>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</si>
  <si>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</si>
  <si>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</si>
  <si>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</si>
  <si>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</si>
  <si>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</si>
  <si>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</si>
  <si>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</si>
  <si>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</si>
  <si>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</si>
  <si>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</si>
  <si>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</si>
  <si>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</si>
  <si>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</si>
  <si>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</si>
  <si>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</si>
  <si>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</si>
  <si>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</si>
  <si>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</si>
  <si>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</si>
  <si>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</si>
  <si>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</si>
  <si>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</si>
  <si>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</si>
  <si>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</si>
  <si>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</si>
  <si>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</si>
  <si>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</si>
  <si>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</si>
  <si>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</si>
  <si>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</si>
  <si>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</si>
  <si>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</si>
  <si>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</si>
  <si>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</si>
  <si>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</si>
  <si>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</si>
  <si>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</si>
  <si>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</si>
  <si>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</si>
  <si>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</si>
  <si>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</si>
  <si>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</si>
  <si>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</si>
  <si>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</si>
  <si>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</si>
  <si>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</si>
  <si>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</si>
  <si>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</si>
  <si>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</si>
  <si>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</si>
  <si>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</si>
  <si>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</si>
  <si>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</si>
  <si>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</si>
  <si>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</si>
  <si>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</si>
  <si>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</si>
  <si>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</si>
  <si>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</si>
  <si>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</si>
  <si>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</si>
  <si>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</si>
  <si>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</si>
  <si>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</si>
  <si>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</si>
  <si>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</si>
  <si>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</si>
  <si>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</si>
  <si>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</si>
  <si>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</si>
  <si>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</si>
  <si>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</si>
  <si>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</si>
  <si>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</si>
  <si>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</si>
  <si>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</si>
  <si>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</si>
  <si>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</si>
  <si>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</si>
  <si>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</si>
  <si>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</si>
  <si>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</si>
  <si>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</si>
  <si>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</si>
  <si>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</si>
  <si>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</si>
  <si>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</si>
  <si>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</si>
  <si>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</si>
  <si>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</si>
  <si>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</si>
  <si>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</si>
  <si>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</si>
  <si>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</si>
  <si>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</si>
  <si>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</si>
  <si>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</si>
  <si>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</si>
  <si>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</si>
  <si>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</si>
  <si>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</si>
  <si>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</si>
  <si>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</si>
  <si>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</si>
  <si>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</si>
  <si>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</si>
  <si>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</si>
  <si>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</si>
  <si>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</si>
  <si>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</si>
  <si>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</si>
  <si>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</si>
  <si>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</si>
  <si>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</si>
  <si>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</si>
  <si>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</si>
  <si>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</si>
  <si>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</si>
  <si>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</si>
  <si>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</si>
  <si>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</si>
  <si>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</si>
  <si>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</si>
  <si>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</si>
  <si>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</si>
  <si>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</si>
  <si>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</si>
  <si>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</si>
  <si>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</si>
  <si>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</si>
  <si>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</si>
  <si>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</si>
  <si>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</si>
  <si>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</si>
  <si>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</si>
  <si>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</si>
  <si>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</si>
  <si>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</si>
  <si>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</si>
  <si>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</si>
  <si>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</si>
  <si>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</si>
  <si>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</si>
  <si>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</si>
  <si>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</si>
  <si>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</si>
  <si>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</si>
  <si>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</si>
  <si>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</si>
  <si>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</si>
  <si>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</si>
  <si>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</si>
  <si>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</si>
  <si>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</si>
  <si>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</si>
  <si>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</si>
  <si>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</si>
  <si>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</si>
  <si>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</si>
  <si>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</si>
  <si>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</si>
  <si>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</si>
  <si>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</si>
  <si>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</si>
  <si>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</si>
  <si>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</si>
  <si>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</si>
  <si>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</si>
  <si>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</si>
  <si>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</si>
  <si>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</si>
  <si>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</si>
  <si>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</si>
  <si>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</si>
  <si>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</si>
  <si>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</si>
  <si>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</si>
  <si>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</si>
  <si>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</si>
  <si>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</si>
  <si>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</si>
  <si>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</si>
  <si>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</si>
  <si>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</si>
  <si>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</si>
  <si>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</si>
  <si>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</si>
  <si>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</si>
  <si>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</si>
  <si>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</si>
  <si>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</si>
  <si>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</si>
  <si>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</si>
  <si>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</si>
  <si>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</si>
  <si>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</si>
  <si>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</si>
  <si>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</si>
  <si>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</si>
  <si>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</si>
  <si>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</si>
  <si>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</si>
  <si>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</si>
  <si>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</si>
  <si>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</si>
  <si>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</si>
  <si>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</si>
  <si>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</si>
  <si>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</si>
  <si>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</si>
  <si>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</si>
  <si>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</si>
  <si>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</si>
  <si>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</si>
  <si>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</si>
  <si>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</si>
  <si>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</si>
  <si>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</si>
  <si>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</si>
  <si>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</si>
  <si>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</si>
  <si>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</si>
  <si>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</si>
  <si>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</si>
  <si>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</si>
  <si>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</si>
  <si>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</si>
  <si>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</si>
  <si>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</si>
  <si>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</si>
  <si>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</si>
  <si>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</si>
  <si>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</si>
  <si>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</si>
  <si>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</si>
  <si>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</si>
  <si>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</si>
  <si>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</si>
  <si>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</si>
  <si>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</si>
  <si>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</si>
  <si>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</si>
  <si>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</si>
  <si>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</si>
  <si>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</si>
  <si>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</si>
  <si>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</si>
  <si>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</si>
  <si>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</si>
  <si>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</si>
  <si>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</si>
  <si>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</si>
  <si>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</si>
  <si>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</si>
  <si>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</si>
  <si>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</si>
  <si>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</si>
  <si>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</si>
  <si>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</si>
  <si>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</si>
  <si>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</si>
  <si>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</si>
  <si>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</si>
  <si>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</si>
  <si>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</si>
  <si>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</si>
  <si>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</si>
  <si>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</si>
  <si>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</si>
  <si>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</si>
  <si>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</si>
  <si>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</si>
  <si>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</si>
  <si>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</si>
  <si>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</si>
  <si>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</si>
  <si>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</si>
  <si>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</si>
  <si>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</si>
  <si>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</si>
  <si>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</si>
  <si>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</si>
  <si>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</si>
  <si>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</si>
  <si>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</si>
  <si>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</si>
  <si>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</si>
  <si>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</si>
  <si>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</si>
  <si>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</si>
  <si>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</si>
  <si>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</si>
  <si>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</si>
  <si>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</si>
  <si>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</si>
  <si>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</si>
  <si>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</si>
  <si>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</si>
  <si>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</si>
  <si>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</si>
  <si>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</si>
  <si>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</si>
  <si>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</si>
  <si>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</si>
  <si>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</si>
  <si>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</si>
  <si>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</si>
  <si>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</si>
  <si>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</si>
  <si>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</si>
  <si>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</si>
  <si>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</si>
  <si>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</si>
  <si>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</si>
  <si>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</si>
  <si>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</si>
  <si>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</si>
  <si>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</si>
  <si>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</si>
  <si>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</si>
  <si>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</si>
  <si>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</si>
  <si>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</si>
  <si>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</si>
  <si>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</si>
  <si>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</si>
  <si>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</si>
  <si>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</si>
  <si>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</si>
  <si>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</si>
  <si>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</si>
  <si>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</si>
  <si>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</si>
  <si>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</si>
  <si>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</si>
  <si>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</si>
  <si>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</si>
  <si>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</si>
  <si>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</si>
  <si>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</si>
  <si>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</si>
  <si>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</si>
  <si>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</si>
  <si>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</si>
  <si>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</si>
  <si>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</si>
  <si>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</si>
  <si>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</si>
  <si>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</si>
  <si>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</si>
  <si>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</si>
  <si>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</si>
  <si>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</si>
  <si>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</si>
  <si>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</si>
  <si>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</si>
  <si>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</si>
  <si>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</si>
  <si>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</si>
  <si>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</si>
  <si>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</si>
  <si>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</si>
  <si>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</si>
  <si>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</si>
  <si>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</si>
  <si>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</si>
  <si>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</si>
  <si>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</si>
  <si>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</si>
  <si>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</si>
  <si>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</si>
  <si>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</si>
  <si>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</si>
  <si>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</si>
  <si>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</si>
  <si>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</si>
  <si>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</si>
  <si>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</si>
  <si>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</si>
  <si>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</si>
  <si>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</si>
  <si>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</si>
  <si>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</si>
  <si>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</si>
  <si>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</si>
  <si>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</si>
  <si>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</si>
  <si>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</si>
  <si>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</si>
  <si>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</si>
  <si>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</si>
  <si>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</si>
  <si>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</si>
  <si>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</si>
  <si>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</si>
  <si>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</si>
  <si>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</si>
  <si>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</si>
  <si>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</si>
  <si>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</si>
  <si>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</si>
  <si>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</si>
  <si>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</si>
  <si>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</si>
  <si>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</si>
  <si>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</si>
  <si>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</si>
  <si>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</si>
  <si>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</si>
  <si>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</si>
  <si>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</si>
  <si>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</si>
  <si>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</si>
  <si>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</si>
  <si>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</si>
  <si>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</si>
  <si>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</si>
  <si>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</si>
  <si>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</si>
  <si>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</si>
  <si>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</si>
  <si>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</si>
  <si>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</si>
  <si>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</si>
  <si>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</si>
  <si>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</si>
  <si>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</si>
  <si>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</si>
  <si>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</si>
  <si>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</si>
  <si>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</si>
  <si>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</si>
  <si>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</si>
  <si>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</si>
  <si>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</si>
  <si>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</si>
  <si>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</si>
  <si>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</si>
  <si>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</si>
  <si>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</si>
  <si>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</si>
  <si>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</si>
  <si>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</si>
  <si>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</si>
  <si>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</si>
  <si>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</si>
  <si>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</si>
  <si>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</si>
  <si>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</si>
  <si>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</si>
  <si>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</si>
  <si>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</si>
  <si>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</si>
  <si>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</si>
  <si>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</si>
  <si>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</si>
  <si>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</si>
  <si>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</si>
  <si>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</si>
  <si>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</si>
  <si>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</si>
  <si>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</si>
  <si>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</si>
  <si>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</si>
  <si>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</si>
  <si>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</si>
  <si>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</si>
  <si>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</si>
  <si>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</si>
  <si>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</si>
  <si>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</si>
  <si>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</si>
  <si>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</si>
  <si>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</si>
  <si>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</si>
  <si>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</si>
  <si>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</si>
  <si>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</si>
  <si>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</si>
  <si>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</si>
  <si>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</si>
  <si>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</si>
  <si>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</si>
  <si>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</si>
  <si>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</si>
  <si>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</si>
  <si>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</si>
  <si>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</si>
  <si>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</si>
  <si>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</si>
  <si>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</si>
  <si>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</si>
  <si>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</si>
  <si>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</si>
  <si>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</si>
  <si>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</si>
  <si>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</si>
  <si>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</si>
  <si>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</si>
  <si>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</si>
  <si>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</si>
  <si>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</si>
  <si>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</si>
  <si>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</si>
  <si>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</si>
  <si>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</si>
  <si>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</si>
  <si>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</si>
  <si>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</si>
  <si>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</si>
  <si>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</si>
  <si>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</si>
  <si>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</si>
  <si>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</si>
  <si>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</si>
  <si>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</si>
  <si>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</si>
  <si>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</si>
  <si>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</si>
  <si>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</si>
  <si>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</si>
  <si>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</si>
  <si>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</si>
  <si>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</si>
  <si>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</si>
  <si>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</si>
  <si>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</si>
  <si>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</si>
  <si>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</si>
  <si>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</si>
  <si>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</si>
  <si>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</si>
  <si>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</si>
  <si>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</si>
  <si>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</si>
  <si>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</si>
  <si>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</si>
  <si>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</si>
  <si>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</si>
  <si>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</si>
  <si>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</si>
  <si>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</si>
  <si>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</si>
  <si>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</si>
  <si>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</si>
  <si>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</si>
  <si>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</si>
  <si>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</si>
  <si>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</si>
  <si>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</si>
  <si>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</si>
  <si>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</si>
  <si>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</si>
  <si>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</si>
  <si>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</si>
  <si>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</si>
  <si>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</si>
  <si>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</si>
  <si>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</si>
  <si>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</si>
  <si>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</si>
  <si>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</si>
  <si>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</si>
  <si>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</si>
  <si>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</si>
  <si>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</si>
  <si>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</si>
  <si>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</si>
  <si>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</si>
  <si>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</si>
  <si>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</si>
  <si>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</si>
  <si>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</si>
  <si>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</si>
  <si>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</si>
  <si>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</si>
  <si>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</si>
  <si>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</si>
  <si>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</si>
  <si>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</si>
  <si>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</si>
  <si>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</si>
  <si>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</si>
  <si>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</si>
  <si>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</si>
  <si>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</si>
  <si>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</si>
  <si>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</si>
  <si>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</si>
  <si>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</si>
  <si>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</si>
  <si>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</si>
  <si>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</si>
  <si>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</si>
  <si>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</si>
  <si>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</si>
  <si>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</si>
  <si>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</si>
  <si>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</si>
  <si>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</si>
  <si>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</si>
  <si>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</si>
  <si>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</si>
  <si>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</si>
  <si>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</si>
  <si>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</si>
  <si>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</si>
  <si>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</si>
  <si>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</si>
  <si>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</si>
  <si>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</si>
  <si>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</si>
  <si>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</si>
  <si>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</si>
  <si>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</si>
  <si>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</si>
  <si>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</si>
  <si>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</si>
  <si>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</si>
  <si>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</si>
  <si>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</si>
  <si>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</si>
  <si>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</si>
  <si>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</si>
  <si>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</si>
  <si>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</si>
  <si>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</si>
  <si>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</si>
  <si>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</si>
  <si>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</si>
  <si>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</si>
  <si>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</si>
  <si>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</si>
  <si>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</si>
  <si>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</si>
  <si>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</si>
  <si>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</si>
  <si>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</si>
  <si>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</si>
  <si>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</si>
  <si>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</si>
  <si>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</si>
  <si>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</si>
  <si>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</si>
  <si>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</si>
  <si>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</si>
  <si>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</si>
  <si>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</si>
  <si>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</si>
  <si>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</si>
  <si>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</si>
  <si>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</si>
  <si>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</si>
  <si>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</si>
  <si>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</si>
  <si>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</si>
  <si>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</si>
  <si>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</si>
  <si>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</si>
  <si>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</si>
  <si>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</si>
  <si>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</si>
  <si>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</si>
  <si>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</si>
  <si>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</si>
  <si>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</si>
  <si>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</si>
  <si>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</si>
  <si>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</si>
  <si>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</si>
  <si>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</si>
  <si>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</si>
  <si>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</si>
  <si>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</si>
  <si>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</si>
  <si>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</si>
  <si>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</si>
  <si>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</si>
  <si>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</si>
  <si>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</si>
  <si>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</si>
  <si>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</si>
  <si>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</si>
  <si>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</si>
  <si>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</si>
  <si>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</si>
  <si>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</si>
  <si>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</si>
  <si>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</si>
  <si>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</si>
  <si>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</si>
  <si>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</si>
  <si>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</si>
  <si>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</si>
  <si>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</si>
  <si>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</si>
  <si>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</si>
  <si>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</si>
  <si>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</si>
  <si>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</si>
  <si>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</si>
  <si>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</si>
  <si>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</si>
  <si>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</si>
  <si>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</si>
  <si>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</si>
  <si>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</si>
  <si>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</si>
  <si>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</si>
  <si>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</si>
  <si>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</si>
  <si>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</si>
  <si>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</si>
  <si>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</si>
  <si>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</si>
  <si>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</si>
  <si>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</si>
  <si>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</si>
  <si>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</si>
  <si>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</si>
  <si>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</si>
  <si>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</si>
  <si>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</si>
  <si>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</si>
  <si>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</si>
  <si>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</si>
  <si>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</si>
  <si>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</si>
  <si>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</si>
  <si>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</si>
  <si>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</si>
  <si>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</si>
  <si>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</si>
  <si>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</si>
  <si>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</si>
  <si>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</si>
  <si>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</si>
  <si>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</si>
  <si>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</si>
  <si>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</si>
  <si>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</si>
  <si>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</si>
  <si>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</si>
  <si>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</si>
  <si>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</si>
  <si>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</si>
  <si>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</si>
  <si>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</si>
  <si>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</si>
  <si>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</si>
  <si>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</si>
  <si>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</si>
  <si>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</si>
  <si>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</si>
  <si>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</si>
  <si>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</si>
  <si>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</si>
  <si>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</si>
  <si>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</si>
  <si>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</si>
  <si>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</si>
  <si>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</si>
  <si>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</si>
  <si>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</si>
  <si>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</si>
  <si>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</si>
  <si>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</si>
  <si>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</si>
  <si>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</si>
  <si>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</si>
  <si>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</si>
  <si>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</si>
  <si>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</si>
  <si>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</si>
  <si>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</si>
  <si>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</si>
  <si>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</si>
  <si>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</si>
  <si>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</si>
  <si>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</si>
  <si>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</si>
  <si>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</si>
  <si>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</si>
  <si>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</si>
  <si>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</si>
  <si>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</si>
  <si>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</si>
  <si>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</si>
  <si>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</si>
  <si>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</si>
  <si>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</si>
  <si>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</si>
  <si>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</si>
  <si>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</si>
  <si>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</si>
  <si>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</si>
  <si>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</si>
  <si>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</si>
  <si>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</si>
  <si>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</si>
  <si>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</si>
  <si>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</si>
  <si>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</si>
  <si>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</si>
  <si>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</si>
  <si>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</si>
  <si>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</si>
  <si>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</si>
  <si>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</si>
  <si>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</si>
  <si>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</si>
  <si>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</si>
  <si>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</si>
  <si>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</si>
  <si>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</si>
  <si>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</si>
  <si>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</si>
  <si>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</si>
  <si>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</si>
  <si>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</si>
  <si>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</si>
  <si>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</si>
  <si>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</si>
  <si>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</si>
  <si>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</si>
  <si>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</si>
  <si>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</si>
  <si>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</si>
  <si>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</si>
  <si>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</si>
  <si>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</si>
  <si>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</si>
  <si>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</si>
  <si>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</si>
  <si>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</si>
  <si>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</si>
  <si>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</si>
  <si>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</si>
  <si>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</si>
  <si>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</si>
  <si>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</si>
  <si>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</si>
  <si>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</si>
  <si>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</si>
  <si>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</si>
  <si>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</si>
  <si>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</si>
  <si>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</si>
  <si>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</si>
  <si>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</si>
  <si>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</si>
  <si>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</si>
  <si>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</si>
  <si>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</si>
  <si>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</si>
  <si>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</si>
  <si>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</si>
  <si>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</si>
  <si>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</si>
  <si>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</si>
  <si>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</si>
  <si>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</si>
  <si>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</si>
  <si>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</si>
  <si>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</si>
  <si>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</si>
  <si>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</si>
  <si>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</si>
  <si>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</si>
  <si>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</si>
  <si>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</si>
  <si>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</si>
  <si>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</si>
  <si>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</si>
  <si>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</si>
  <si>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</si>
  <si>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</si>
  <si>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</si>
  <si>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</si>
  <si>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</si>
  <si>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</si>
  <si>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</si>
  <si>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</si>
  <si>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</si>
  <si>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</si>
  <si>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</si>
  <si>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</si>
  <si>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</si>
  <si>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</si>
  <si>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</si>
  <si>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</si>
  <si>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</si>
  <si>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</si>
  <si>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</si>
  <si>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</si>
  <si>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</si>
  <si>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</si>
  <si>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</si>
  <si>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</si>
  <si>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</si>
  <si>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</si>
  <si>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</si>
  <si>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</si>
  <si>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</si>
  <si>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</si>
  <si>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</si>
  <si>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</si>
  <si>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</si>
  <si>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</si>
  <si>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</si>
  <si>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</si>
  <si>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</si>
  <si>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</si>
  <si>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</si>
  <si>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</si>
  <si>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</si>
  <si>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</si>
  <si>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</si>
  <si>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</si>
  <si>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</si>
  <si>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</si>
  <si>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</si>
  <si>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</si>
  <si>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</si>
  <si>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</si>
  <si>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</si>
  <si>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</si>
  <si>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</si>
  <si>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</si>
  <si>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</si>
  <si>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</si>
  <si>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</si>
  <si>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</si>
  <si>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</si>
  <si>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</si>
  <si>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</si>
  <si>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</si>
  <si>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</si>
  <si>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</si>
  <si>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</si>
  <si>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</si>
  <si>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</si>
  <si>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</si>
  <si>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</si>
  <si>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</si>
  <si>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</si>
  <si>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</si>
  <si>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</si>
  <si>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</si>
  <si>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</si>
  <si>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</si>
  <si>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</si>
  <si>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</si>
  <si>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</si>
  <si>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</si>
  <si>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</si>
  <si>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</si>
  <si>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</si>
  <si>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</si>
  <si>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</si>
  <si>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</si>
  <si>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</si>
  <si>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</si>
  <si>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</si>
  <si>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</si>
  <si>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</si>
  <si>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</si>
  <si>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</si>
  <si>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</si>
  <si>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</si>
  <si>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</si>
  <si>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</si>
  <si>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</si>
  <si>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</si>
  <si>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</si>
  <si>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</si>
  <si>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</si>
  <si>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</si>
  <si>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</si>
  <si>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</si>
  <si>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</si>
  <si>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</si>
  <si>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</si>
  <si>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</si>
  <si>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</si>
  <si>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</si>
  <si>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</si>
  <si>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</si>
  <si>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</si>
  <si>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</si>
  <si>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</si>
  <si>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</si>
  <si>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</si>
  <si>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</si>
  <si>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</si>
  <si>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</si>
  <si>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</si>
  <si>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</si>
  <si>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</si>
  <si>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</si>
  <si>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</si>
  <si>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</si>
  <si>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</si>
  <si>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</si>
  <si>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</si>
  <si>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</si>
  <si>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</si>
  <si>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</si>
  <si>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</si>
  <si>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</si>
  <si>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</si>
  <si>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</si>
  <si>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</si>
  <si>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</si>
  <si>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</si>
  <si>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</si>
  <si>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</si>
  <si>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</si>
  <si>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</si>
  <si>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</si>
  <si>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</si>
  <si>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</si>
  <si>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</si>
  <si>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</si>
  <si>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</si>
  <si>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</si>
  <si>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</si>
  <si>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</si>
  <si>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</si>
  <si>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</si>
  <si>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</si>
  <si>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</si>
  <si>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</si>
  <si>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</si>
  <si>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</si>
  <si>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</si>
  <si>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</si>
  <si>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</si>
  <si>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</si>
  <si>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</si>
  <si>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</si>
  <si>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</si>
  <si>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</si>
  <si>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</si>
  <si>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</si>
  <si>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</si>
  <si>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</si>
  <si>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</si>
  <si>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</si>
  <si>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</si>
  <si>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</si>
  <si>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</si>
  <si>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</si>
  <si>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</si>
  <si>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</si>
  <si>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</si>
  <si>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</si>
  <si>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</si>
  <si>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</si>
  <si>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</si>
  <si>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</si>
  <si>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</si>
  <si>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</si>
  <si>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</si>
  <si>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</si>
  <si>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</si>
  <si>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</si>
  <si>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</si>
  <si>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</si>
  <si>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</si>
  <si>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</si>
  <si>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</si>
  <si>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</si>
  <si>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</si>
  <si>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</si>
  <si>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</si>
  <si>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</si>
  <si>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</si>
  <si>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</si>
  <si>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</si>
  <si>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</si>
  <si>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</si>
  <si>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</si>
  <si>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</si>
  <si>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</si>
  <si>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</si>
  <si>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</si>
  <si>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</si>
  <si>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</si>
  <si>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</si>
  <si>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</si>
  <si>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</si>
  <si>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</si>
  <si>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</si>
  <si>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</si>
  <si>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</si>
  <si>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</si>
  <si>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</si>
  <si>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</si>
  <si>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</si>
  <si>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</si>
  <si>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</si>
  <si>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</si>
  <si>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</si>
  <si>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</si>
  <si>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</si>
  <si>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</si>
  <si>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</si>
  <si>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</si>
  <si>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</si>
  <si>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</si>
  <si>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</si>
  <si>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</si>
  <si>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</si>
  <si>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</si>
  <si>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</si>
  <si>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</si>
  <si>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</si>
  <si>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</si>
  <si>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</si>
  <si>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</si>
  <si>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</si>
  <si>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</si>
  <si>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</si>
  <si>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</si>
  <si>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</si>
  <si>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</si>
  <si>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</si>
  <si>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</si>
  <si>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</si>
  <si>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</si>
  <si>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</si>
  <si>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</si>
  <si>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</si>
  <si>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</si>
  <si>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</si>
  <si>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</si>
  <si>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</si>
  <si>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</si>
  <si>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</si>
  <si>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</si>
  <si>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</si>
  <si>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</si>
  <si>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</si>
  <si>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</si>
  <si>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</si>
  <si>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</si>
  <si>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</si>
  <si>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</si>
  <si>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</si>
  <si>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</si>
  <si>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</si>
  <si>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</si>
  <si>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</si>
  <si>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</si>
  <si>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</si>
  <si>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</si>
  <si>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</si>
  <si>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</si>
  <si>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</si>
  <si>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</si>
  <si>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</si>
  <si>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</si>
  <si>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</si>
  <si>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</si>
  <si>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</si>
  <si>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</si>
  <si>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</si>
  <si>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</si>
  <si>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</si>
  <si>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</si>
  <si>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</si>
  <si>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</si>
  <si>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</si>
  <si>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</si>
  <si>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</si>
  <si>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</si>
  <si>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</si>
  <si>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</si>
  <si>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</si>
  <si>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</si>
  <si>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</si>
  <si>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</si>
  <si>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</si>
  <si>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</si>
  <si>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</si>
  <si>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</si>
  <si>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</si>
  <si>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</si>
  <si>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</si>
  <si>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</si>
  <si>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</si>
  <si>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</si>
  <si>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</si>
  <si>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</si>
  <si>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</si>
  <si>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</si>
  <si>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</si>
  <si>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</si>
  <si>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</si>
  <si>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</si>
  <si>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</si>
  <si>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</si>
  <si>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</si>
  <si>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</si>
  <si>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</si>
  <si>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</si>
  <si>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</si>
  <si>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</si>
  <si>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</si>
  <si>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</si>
  <si>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</si>
  <si>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</si>
  <si>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</si>
  <si>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</si>
  <si>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</si>
  <si>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</si>
  <si>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</si>
  <si>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</si>
  <si>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</si>
  <si>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</si>
  <si>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</si>
  <si>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</si>
  <si>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</si>
  <si>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</si>
  <si>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</si>
  <si>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</si>
  <si>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</si>
  <si>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</si>
  <si>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</si>
  <si>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</si>
  <si>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</si>
  <si>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</si>
  <si>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</si>
  <si>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</si>
  <si>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</si>
  <si>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</si>
  <si>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</si>
  <si>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</si>
  <si>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</si>
  <si>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</si>
  <si>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</si>
  <si>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</si>
  <si>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</si>
  <si>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</si>
  <si>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</si>
  <si>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</si>
  <si>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</si>
  <si>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</si>
  <si>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</si>
  <si>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</si>
  <si>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</si>
  <si>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</si>
  <si>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</si>
  <si>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</si>
  <si>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</si>
  <si>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</si>
  <si>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</si>
  <si>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</si>
  <si>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</si>
  <si>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</si>
  <si>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</si>
  <si>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</si>
  <si>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</si>
  <si>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</si>
  <si>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</si>
  <si>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</si>
  <si>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</si>
  <si>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</si>
  <si>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</si>
  <si>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</si>
  <si>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</si>
  <si>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</si>
  <si>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</si>
  <si>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</si>
  <si>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</si>
  <si>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</si>
  <si>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</si>
  <si>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</si>
  <si>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</si>
  <si>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</si>
  <si>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</si>
  <si>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</si>
  <si>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</si>
  <si>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</si>
  <si>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</si>
  <si>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</si>
  <si>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</si>
  <si>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</si>
  <si>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</si>
  <si>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</si>
  <si>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</si>
  <si>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</si>
  <si>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</si>
  <si>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</si>
  <si>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</si>
  <si>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</si>
  <si>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</si>
  <si>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</si>
  <si>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</si>
  <si>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</si>
  <si>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</si>
  <si>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</si>
  <si>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</si>
  <si>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</si>
  <si>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</si>
  <si>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</si>
  <si>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</si>
  <si>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</si>
  <si>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</si>
  <si>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</si>
  <si>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</si>
  <si>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</si>
  <si>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</si>
  <si>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</si>
  <si>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</si>
  <si>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</si>
  <si>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</si>
  <si>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</si>
  <si>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</si>
  <si>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</si>
  <si>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</si>
  <si>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</si>
  <si>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</si>
  <si>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</si>
  <si>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</si>
  <si>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</si>
  <si>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</si>
  <si>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</si>
  <si>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</si>
  <si>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</si>
  <si>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</si>
  <si>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</si>
  <si>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</si>
  <si>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</si>
  <si>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</si>
  <si>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</si>
  <si>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</si>
  <si>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</si>
  <si>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</si>
  <si>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</si>
  <si>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</si>
  <si>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</si>
  <si>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</si>
  <si>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</si>
  <si>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</si>
  <si>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</si>
  <si>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</si>
  <si>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</si>
  <si>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</si>
  <si>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</si>
  <si>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</si>
  <si>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</si>
  <si>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</si>
  <si>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</si>
  <si>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</si>
  <si>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</si>
  <si>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</si>
  <si>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</si>
  <si>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</si>
  <si>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</si>
  <si>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</si>
  <si>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</si>
  <si>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</si>
  <si>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</si>
  <si>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</si>
  <si>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</si>
  <si>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</si>
  <si>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</si>
  <si>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</si>
  <si>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</si>
  <si>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</si>
  <si>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</si>
  <si>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</si>
  <si>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</si>
  <si>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</si>
  <si>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</si>
  <si>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</si>
  <si>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</si>
  <si>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</si>
  <si>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</si>
  <si>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</si>
  <si>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</si>
  <si>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</si>
  <si>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</si>
  <si>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</si>
  <si>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</si>
  <si>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</si>
  <si>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</si>
  <si>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</si>
  <si>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</si>
  <si>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</si>
  <si>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</si>
  <si>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</si>
  <si>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</si>
  <si>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</si>
  <si>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</si>
  <si>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</si>
  <si>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</si>
  <si>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</si>
  <si>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</si>
  <si>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</si>
  <si>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</si>
  <si>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</si>
  <si>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</si>
  <si>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</si>
  <si>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</si>
  <si>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</si>
  <si>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</si>
  <si>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</si>
  <si>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</si>
  <si>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</si>
  <si>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</si>
  <si>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</si>
  <si>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</si>
  <si>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</si>
  <si>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</si>
  <si>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</si>
  <si>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</si>
  <si>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</si>
  <si>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</si>
  <si>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</si>
  <si>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</si>
  <si>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</si>
  <si>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</si>
  <si>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</si>
  <si>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</si>
  <si>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</si>
  <si>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</si>
  <si>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</si>
  <si>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</si>
  <si>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</si>
  <si>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</si>
  <si>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</si>
  <si>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</si>
  <si>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</si>
  <si>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</si>
  <si>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</si>
  <si>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</si>
  <si>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</si>
  <si>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</si>
  <si>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</si>
  <si>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</si>
  <si>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</si>
  <si>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</si>
  <si>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</si>
  <si>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</si>
  <si>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</si>
  <si>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</si>
  <si>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</si>
  <si>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</si>
  <si>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</si>
  <si>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</si>
  <si>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</si>
  <si>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</si>
  <si>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</si>
  <si>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</si>
  <si>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</si>
  <si>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</si>
  <si>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</si>
  <si>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</si>
  <si>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</si>
  <si>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</si>
  <si>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</si>
  <si>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</si>
  <si>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</si>
  <si>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</si>
  <si>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</si>
  <si>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</si>
  <si>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</si>
  <si>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</si>
  <si>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</si>
  <si>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</si>
  <si>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</si>
  <si>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</si>
  <si>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</si>
  <si>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</si>
  <si>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</si>
  <si>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</si>
  <si>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</si>
  <si>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</si>
  <si>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</si>
  <si>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</si>
  <si>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</si>
  <si>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</si>
  <si>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</si>
  <si>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</si>
  <si>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</si>
  <si>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</si>
  <si>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</si>
  <si>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</si>
  <si>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</si>
  <si>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</si>
  <si>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</si>
  <si>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</si>
  <si>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</si>
  <si>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</si>
  <si>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</si>
  <si>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</si>
  <si>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</si>
  <si>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</si>
  <si>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</si>
  <si>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</si>
  <si>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</si>
  <si>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</si>
  <si>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</si>
  <si>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</si>
  <si>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</si>
  <si>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</si>
  <si>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</si>
  <si>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</si>
  <si>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</si>
  <si>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</si>
  <si>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</si>
  <si>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</si>
  <si>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</si>
  <si>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</si>
  <si>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</si>
  <si>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</si>
  <si>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</si>
  <si>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</si>
  <si>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</si>
  <si>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</si>
  <si>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</si>
  <si>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</si>
  <si>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</si>
  <si>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</si>
  <si>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</si>
  <si>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</si>
  <si>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</si>
  <si>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</si>
  <si>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</si>
  <si>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</si>
  <si>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</si>
  <si>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</si>
  <si>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</si>
  <si>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</si>
  <si>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</si>
  <si>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</si>
  <si>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</si>
  <si>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</si>
  <si>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</si>
  <si>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</si>
  <si>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</si>
  <si>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</si>
  <si>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</si>
  <si>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</si>
  <si>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</si>
  <si>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</si>
  <si>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</si>
  <si>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</si>
  <si>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</si>
  <si>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</si>
  <si>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</si>
  <si>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</si>
  <si>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</si>
  <si>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</si>
  <si>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</si>
  <si>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</si>
  <si>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</si>
  <si>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</si>
  <si>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</si>
  <si>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</si>
  <si>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</si>
  <si>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</si>
  <si>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</si>
  <si>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</si>
  <si>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</si>
  <si>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</si>
  <si>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</si>
  <si>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</si>
  <si>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</si>
  <si>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</si>
  <si>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</si>
  <si>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</si>
  <si>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</si>
  <si>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</si>
  <si>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</si>
  <si>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</si>
  <si>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</si>
  <si>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</si>
  <si>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</si>
  <si>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</si>
  <si>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</si>
  <si>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</si>
  <si>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</si>
  <si>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</si>
  <si>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</si>
  <si>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</si>
  <si>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</si>
  <si>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</si>
  <si>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</si>
  <si>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</si>
  <si>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</si>
  <si>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</si>
  <si>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</si>
  <si>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</si>
  <si>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</si>
  <si>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</si>
  <si>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</si>
  <si>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</si>
  <si>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</si>
  <si>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</si>
  <si>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</si>
  <si>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</si>
  <si>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</si>
  <si>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</si>
  <si>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</si>
  <si>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</si>
  <si>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</si>
  <si>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</si>
  <si>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</si>
  <si>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</si>
  <si>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</si>
  <si>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</si>
  <si>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</si>
  <si>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</si>
  <si>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</si>
  <si>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</si>
  <si>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</si>
  <si>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</si>
  <si>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</si>
  <si>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</si>
  <si>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</si>
  <si>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</si>
  <si>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</si>
  <si>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</si>
  <si>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</si>
  <si>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</si>
  <si>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</si>
  <si>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</si>
  <si>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</si>
  <si>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</si>
  <si>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</si>
  <si>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</si>
  <si>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</si>
  <si>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</si>
  <si>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</si>
  <si>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</si>
  <si>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</si>
  <si>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</si>
  <si>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</si>
  <si>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</si>
  <si>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</si>
  <si>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</si>
  <si>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</si>
  <si>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</si>
  <si>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</si>
  <si>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</si>
  <si>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</si>
  <si>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</si>
  <si>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</si>
  <si>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</si>
  <si>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</si>
  <si>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</si>
  <si>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</si>
  <si>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</si>
  <si>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</si>
  <si>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</si>
  <si>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</si>
  <si>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</si>
  <si>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</si>
  <si>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</si>
  <si>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</si>
  <si>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</si>
  <si>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</si>
  <si>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</si>
  <si>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</si>
  <si>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</si>
  <si>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</si>
  <si>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</si>
  <si>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</si>
  <si>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</si>
  <si>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</si>
  <si>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</si>
  <si>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</si>
  <si>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</si>
  <si>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</si>
  <si>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</si>
  <si>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</si>
  <si>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</si>
  <si>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</si>
  <si>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</si>
  <si>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</si>
  <si>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</si>
  <si>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</si>
  <si>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</si>
  <si>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</si>
  <si>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</si>
  <si>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</si>
  <si>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</si>
  <si>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</si>
  <si>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</si>
  <si>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</si>
  <si>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</si>
  <si>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</si>
  <si>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</si>
  <si>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</si>
  <si>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</si>
  <si>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</si>
  <si>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</si>
  <si>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</si>
  <si>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</si>
  <si>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</si>
  <si>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</si>
  <si>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</si>
  <si>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</si>
  <si>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</si>
  <si>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</si>
  <si>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</si>
  <si>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</si>
  <si>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</si>
  <si>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</si>
  <si>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</si>
  <si>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</si>
  <si>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</si>
  <si>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</si>
  <si>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</si>
  <si>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</si>
  <si>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</si>
  <si>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</si>
  <si>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</si>
  <si>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</si>
  <si>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</si>
  <si>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</si>
  <si>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</si>
  <si>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</si>
  <si>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</si>
  <si>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</si>
  <si>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</si>
  <si>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</si>
  <si>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</si>
  <si>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</si>
  <si>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</si>
  <si>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</si>
  <si>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</si>
  <si>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</si>
  <si>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</si>
  <si>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</si>
  <si>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</si>
  <si>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</si>
  <si>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</si>
  <si>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</si>
  <si>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</si>
  <si>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</si>
  <si>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</si>
  <si>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</si>
  <si>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</si>
  <si>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</si>
  <si>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</si>
  <si>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</si>
  <si>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</si>
  <si>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</si>
  <si>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</si>
  <si>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</si>
  <si>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</si>
  <si>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</si>
  <si>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</si>
  <si>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</si>
  <si>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</si>
  <si>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</si>
  <si>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</si>
  <si>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</si>
  <si>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</si>
  <si>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</si>
  <si>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</si>
  <si>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</si>
  <si>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</si>
  <si>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</si>
  <si>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</si>
  <si>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</si>
  <si>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</si>
  <si>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</si>
  <si>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</si>
  <si>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</si>
  <si>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</si>
  <si>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</si>
  <si>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</si>
  <si>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</si>
  <si>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</si>
  <si>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</si>
  <si>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</si>
  <si>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</si>
  <si>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</si>
  <si>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</si>
  <si>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</si>
  <si>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</si>
  <si>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</si>
  <si>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</si>
  <si>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</si>
  <si>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</si>
  <si>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</si>
  <si>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</si>
  <si>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</si>
  <si>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</si>
  <si>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</si>
  <si>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</si>
  <si>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</si>
  <si>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</si>
  <si>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</si>
  <si>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</si>
  <si>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</si>
  <si>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</si>
  <si>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</si>
  <si>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</si>
  <si>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</si>
  <si>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</si>
  <si>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</si>
  <si>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</si>
  <si>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</si>
  <si>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</si>
  <si>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</si>
  <si>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</si>
  <si>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</si>
  <si>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</si>
  <si>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</si>
  <si>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</si>
  <si>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</si>
  <si>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</si>
  <si>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</si>
  <si>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</si>
  <si>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</si>
  <si>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</si>
  <si>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</si>
  <si>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</si>
  <si>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</si>
  <si>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</si>
  <si>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</si>
  <si>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</si>
  <si>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</si>
  <si>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</si>
  <si>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</si>
  <si>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</si>
  <si>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</si>
  <si>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</si>
  <si>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</si>
  <si>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</si>
  <si>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</si>
  <si>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</si>
  <si>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</si>
  <si>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</si>
  <si>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</si>
  <si>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</si>
  <si>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</si>
  <si>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</si>
  <si>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</si>
  <si>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</si>
  <si>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</si>
  <si>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</si>
  <si>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</si>
  <si>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</si>
  <si>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</si>
  <si>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</si>
  <si>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</si>
  <si>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</si>
  <si>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</si>
  <si>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</si>
  <si>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</si>
  <si>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</si>
  <si>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</si>
  <si>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</si>
  <si>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</si>
  <si>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</si>
  <si>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</si>
  <si>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</si>
  <si>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</si>
  <si>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</si>
  <si>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</si>
  <si>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</si>
  <si>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</si>
  <si>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</si>
  <si>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</si>
  <si>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</si>
  <si>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</si>
  <si>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</si>
  <si>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</si>
  <si>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</si>
  <si>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</si>
  <si>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</si>
  <si>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</si>
  <si>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</si>
  <si>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</si>
  <si>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</si>
  <si>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</si>
  <si>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</si>
  <si>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</si>
  <si>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</si>
  <si>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</si>
  <si>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</si>
  <si>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</si>
  <si>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</si>
  <si>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</si>
  <si>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</si>
  <si>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</si>
  <si>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</si>
  <si>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</si>
  <si>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</si>
  <si>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</si>
  <si>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</si>
  <si>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</si>
  <si>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</si>
  <si>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</si>
  <si>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</si>
  <si>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</si>
  <si>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</si>
  <si>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</si>
  <si>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</si>
  <si>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</si>
  <si>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</si>
  <si>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</si>
  <si>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</si>
  <si>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</si>
  <si>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</si>
  <si>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</si>
  <si>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</si>
  <si>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</si>
  <si>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</si>
  <si>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</si>
  <si>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</si>
  <si>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</si>
  <si>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</si>
  <si>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</si>
  <si>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</si>
  <si>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</si>
  <si>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</si>
  <si>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</si>
  <si>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</si>
  <si>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</si>
  <si>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</si>
  <si>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</si>
  <si>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</si>
  <si>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</si>
  <si>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</si>
  <si>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</si>
  <si>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</si>
  <si>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</si>
  <si>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</si>
  <si>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</si>
  <si>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</si>
  <si>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</si>
  <si>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</si>
  <si>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</si>
  <si>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</si>
  <si>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</si>
  <si>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</si>
  <si>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</si>
  <si>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</si>
  <si>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</si>
  <si>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</si>
  <si>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</si>
  <si>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</si>
  <si>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</si>
  <si>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</si>
  <si>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</si>
  <si>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</si>
  <si>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</si>
  <si>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</si>
  <si>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</si>
  <si>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</si>
  <si>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</si>
  <si>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</si>
  <si>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</si>
  <si>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</si>
  <si>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</si>
  <si>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</si>
  <si>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</si>
  <si>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</si>
  <si>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</si>
  <si>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</si>
  <si>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</si>
  <si>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</si>
  <si>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</si>
  <si>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</si>
  <si>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</si>
  <si>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</si>
  <si>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</si>
  <si>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</si>
  <si>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</si>
  <si>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</si>
  <si>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</si>
  <si>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</si>
  <si>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</si>
  <si>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</si>
  <si>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</si>
  <si>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</si>
  <si>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</si>
  <si>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</si>
  <si>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</si>
  <si>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</si>
  <si>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</si>
  <si>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</si>
  <si>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</si>
  <si>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</si>
  <si>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</si>
  <si>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</si>
  <si>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</si>
  <si>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</si>
  <si>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</si>
  <si>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</si>
  <si>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</si>
  <si>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</si>
  <si>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</si>
  <si>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</si>
  <si>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</si>
  <si>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</si>
  <si>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</si>
  <si>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</si>
  <si>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</si>
  <si>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</si>
  <si>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</si>
  <si>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</si>
  <si>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</si>
  <si>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</si>
  <si>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</si>
  <si>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</si>
  <si>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</si>
  <si>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</si>
  <si>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</si>
  <si>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</si>
  <si>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</si>
  <si>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</si>
  <si>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</si>
  <si>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</si>
  <si>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</si>
  <si>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</si>
  <si>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</si>
  <si>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</si>
  <si>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</si>
  <si>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</si>
  <si>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</si>
  <si>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</si>
  <si>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</si>
  <si>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</si>
  <si>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</si>
  <si>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</si>
  <si>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</si>
  <si>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</si>
  <si>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</si>
  <si>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</si>
  <si>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</si>
  <si>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</si>
  <si>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</si>
  <si>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</si>
  <si>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</si>
  <si>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</si>
  <si>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</si>
  <si>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</si>
  <si>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</si>
  <si>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</si>
  <si>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</si>
  <si>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</si>
  <si>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</si>
  <si>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</si>
  <si>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</si>
  <si>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</si>
  <si>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</si>
  <si>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</si>
  <si>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</si>
  <si>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</si>
  <si>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</si>
  <si>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</si>
  <si>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</si>
  <si>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</si>
  <si>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</si>
  <si>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</si>
  <si>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</si>
  <si>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</si>
  <si>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</si>
  <si>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</si>
  <si>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</si>
  <si>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</si>
  <si>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</si>
  <si>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</si>
  <si>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</si>
  <si>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</si>
  <si>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</si>
  <si>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</si>
  <si>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</si>
  <si>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</si>
  <si>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</si>
  <si>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</si>
  <si>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</si>
  <si>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</si>
  <si>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</si>
  <si>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</si>
  <si>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</si>
  <si>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</si>
  <si>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</si>
  <si>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</si>
  <si>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</si>
  <si>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</si>
  <si>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</si>
  <si>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</si>
  <si>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</si>
  <si>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</si>
  <si>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</si>
  <si>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</si>
  <si>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</si>
  <si>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</si>
  <si>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</si>
  <si>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</si>
  <si>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</si>
  <si>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</si>
  <si>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</si>
  <si>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</si>
  <si>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</si>
  <si>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</si>
  <si>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</si>
  <si>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</si>
  <si>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</si>
  <si>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</si>
  <si>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</si>
  <si>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</si>
  <si>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</si>
  <si>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</si>
  <si>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</si>
  <si>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</si>
  <si>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</si>
  <si>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</si>
  <si>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</si>
  <si>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</si>
  <si>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</si>
  <si>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</si>
  <si>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</si>
  <si>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</si>
  <si>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</si>
  <si>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</si>
  <si>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</si>
  <si>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</si>
  <si>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</si>
  <si>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</si>
  <si>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</si>
  <si>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</si>
  <si>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</si>
  <si>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</si>
  <si>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</si>
  <si>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</si>
  <si>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</si>
  <si>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</si>
  <si>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</si>
  <si>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</si>
  <si>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</si>
  <si>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</si>
  <si>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</si>
  <si>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</si>
  <si>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</si>
  <si>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</si>
  <si>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</si>
  <si>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</si>
  <si>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</si>
  <si>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</si>
  <si>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</si>
  <si>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</si>
  <si>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</si>
  <si>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</si>
  <si>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</si>
  <si>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</si>
  <si>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</si>
  <si>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</si>
  <si>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</si>
  <si>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</si>
  <si>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</si>
  <si>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</si>
  <si>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</si>
  <si>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</si>
  <si>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</si>
  <si>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</si>
  <si>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</si>
  <si>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</si>
  <si>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</si>
  <si>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</si>
  <si>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</si>
  <si>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</si>
  <si>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</si>
  <si>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</si>
  <si>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</si>
  <si>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</si>
  <si>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</si>
  <si>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</si>
  <si>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</si>
  <si>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</si>
  <si>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</si>
  <si>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</si>
  <si>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</si>
  <si>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</si>
  <si>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</si>
  <si>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</si>
  <si>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</si>
  <si>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</si>
  <si>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</si>
  <si>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</si>
  <si>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</si>
  <si>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</si>
  <si>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</si>
  <si>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</si>
  <si>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</si>
  <si>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</si>
  <si>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</si>
  <si>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</si>
  <si>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</si>
  <si>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</si>
  <si>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</si>
  <si>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</si>
  <si>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</si>
  <si>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</si>
  <si>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</si>
  <si>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</si>
  <si>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</si>
  <si>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</si>
  <si>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</si>
  <si>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</si>
  <si>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</si>
  <si>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</si>
  <si>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</si>
  <si>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</si>
  <si>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</si>
  <si>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</si>
  <si>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</si>
  <si>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</si>
  <si>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</si>
  <si>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</si>
  <si>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</si>
  <si>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</si>
  <si>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</si>
  <si>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</si>
  <si>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</si>
  <si>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</si>
  <si>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</si>
  <si>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</si>
  <si>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</si>
  <si>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</si>
  <si>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</si>
  <si>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</si>
  <si>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</si>
  <si>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</si>
  <si>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</si>
  <si>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</si>
  <si>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</si>
  <si>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</si>
  <si>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</si>
  <si>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</si>
  <si>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</si>
  <si>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</si>
  <si>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</si>
  <si>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</si>
  <si>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</si>
  <si>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</si>
  <si>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</si>
  <si>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</si>
  <si>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</si>
  <si>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</si>
  <si>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</si>
  <si>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</si>
  <si>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</si>
  <si>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</si>
  <si>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</si>
  <si>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</si>
  <si>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</si>
  <si>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</si>
  <si>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</si>
  <si>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</si>
  <si>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</si>
  <si>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</si>
  <si>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</si>
  <si>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</si>
  <si>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</si>
  <si>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</si>
  <si>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</si>
  <si>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</si>
  <si>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</si>
  <si>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</si>
  <si>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</si>
  <si>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</si>
  <si>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</si>
  <si>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</si>
  <si>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</si>
  <si>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</si>
  <si>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</si>
  <si>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</si>
  <si>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</si>
  <si>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</si>
  <si>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</si>
  <si>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</si>
  <si>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</si>
  <si>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</si>
  <si>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</si>
  <si>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</si>
  <si>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</si>
  <si>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</si>
  <si>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</si>
  <si>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</si>
  <si>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</si>
  <si>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</si>
  <si>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</si>
  <si>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</si>
  <si>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</si>
  <si>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</si>
  <si>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</si>
  <si>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</si>
  <si>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</si>
  <si>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</si>
  <si>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</si>
  <si>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</si>
  <si>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</si>
  <si>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</si>
  <si>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</si>
  <si>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</si>
  <si>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</si>
  <si>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</si>
  <si>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</si>
  <si>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</si>
  <si>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</si>
  <si>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</si>
  <si>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</si>
  <si>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</si>
  <si>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</si>
  <si>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</si>
  <si>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</si>
  <si>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</si>
  <si>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</si>
  <si>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</si>
  <si>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</si>
  <si>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</si>
  <si>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</si>
  <si>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</si>
  <si>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</si>
  <si>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</si>
  <si>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</si>
  <si>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</si>
  <si>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</si>
  <si>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</si>
  <si>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</si>
  <si>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</si>
  <si>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</si>
  <si>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</si>
  <si>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</si>
  <si>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</si>
  <si>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</si>
  <si>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</si>
  <si>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</si>
  <si>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</si>
  <si>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</si>
  <si>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</si>
  <si>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</si>
  <si>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</si>
  <si>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</si>
  <si>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</si>
  <si>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</si>
  <si>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</si>
  <si>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</si>
  <si>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</si>
  <si>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</si>
  <si>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</si>
  <si>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</si>
  <si>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</si>
  <si>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</si>
  <si>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</si>
  <si>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</si>
  <si>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</si>
  <si>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</si>
  <si>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</si>
  <si>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</si>
  <si>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</si>
  <si>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</si>
  <si>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</si>
  <si>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</si>
  <si>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</si>
  <si>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</si>
  <si>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</si>
  <si>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</si>
  <si>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</si>
  <si>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</si>
  <si>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</si>
  <si>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</si>
  <si>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</si>
  <si>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</si>
  <si>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</si>
  <si>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</si>
  <si>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</si>
  <si>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</si>
  <si>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</si>
  <si>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</si>
  <si>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</si>
  <si>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</si>
  <si>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</si>
  <si>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</si>
  <si>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</si>
  <si>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</si>
  <si>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</si>
  <si>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</si>
  <si>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</si>
  <si>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</si>
  <si>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</si>
  <si>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</si>
  <si>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</si>
  <si>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</si>
  <si>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</si>
  <si>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</si>
  <si>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</si>
  <si>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</si>
  <si>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</si>
  <si>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</si>
  <si>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</si>
  <si>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</si>
  <si>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</si>
  <si>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</si>
  <si>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</si>
  <si>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</si>
  <si>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</si>
  <si>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</si>
  <si>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</si>
  <si>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</si>
  <si>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</si>
  <si>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</si>
  <si>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</si>
  <si>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</si>
  <si>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</si>
  <si>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</si>
  <si>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</si>
  <si>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</si>
  <si>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</si>
  <si>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</si>
  <si>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</si>
  <si>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</si>
  <si>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</si>
  <si>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</si>
  <si>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</si>
  <si>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</si>
  <si>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</si>
  <si>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</si>
  <si>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</si>
  <si>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</si>
  <si>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</si>
  <si>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</si>
  <si>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</si>
  <si>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</si>
  <si>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</si>
  <si>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</si>
  <si>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</si>
  <si>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</si>
  <si>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</si>
  <si>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</si>
  <si>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</si>
  <si>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</si>
  <si>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</si>
  <si>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</si>
  <si>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</si>
  <si>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</si>
  <si>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</si>
  <si>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</si>
  <si>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</si>
  <si>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</si>
  <si>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</si>
  <si>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</si>
  <si>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</si>
  <si>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</si>
  <si>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</si>
  <si>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</si>
  <si>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</si>
  <si>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</si>
  <si>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</si>
  <si>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</si>
  <si>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</si>
  <si>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</si>
  <si>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</si>
  <si>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</si>
  <si>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</si>
  <si>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</si>
  <si>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</si>
  <si>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</si>
  <si>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</si>
  <si>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</si>
  <si>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</si>
  <si>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</si>
  <si>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</si>
  <si>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</si>
  <si>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</si>
  <si>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</si>
  <si>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</si>
  <si>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</si>
  <si>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</si>
  <si>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</si>
  <si>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</si>
  <si>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</si>
  <si>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</si>
  <si>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</si>
  <si>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</si>
  <si>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</si>
  <si>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</si>
  <si>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</si>
  <si>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</si>
  <si>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</si>
  <si>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</si>
  <si>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</si>
  <si>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</si>
  <si>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</si>
  <si>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</si>
  <si>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</si>
  <si>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</si>
  <si>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</si>
  <si>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</si>
  <si>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</si>
  <si>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</si>
  <si>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</si>
  <si>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</si>
  <si>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</si>
  <si>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</si>
  <si>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</si>
  <si>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</si>
  <si>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</si>
  <si>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</si>
  <si>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</si>
  <si>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</si>
  <si>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</si>
  <si>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</si>
  <si>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</si>
  <si>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</si>
  <si>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</si>
  <si>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</si>
  <si>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</si>
  <si>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</si>
  <si>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</si>
  <si>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</si>
  <si>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</si>
  <si>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</si>
  <si>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</si>
  <si>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</si>
  <si>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</si>
  <si>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</si>
  <si>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</si>
  <si>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</si>
  <si>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</si>
  <si>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</si>
  <si>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</si>
  <si>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</si>
  <si>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</si>
  <si>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</si>
  <si>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</si>
  <si>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</si>
  <si>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</si>
  <si>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</si>
  <si>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</si>
  <si>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</si>
  <si>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</si>
  <si>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</si>
  <si>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</si>
  <si>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</si>
  <si>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</si>
  <si>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</si>
  <si>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</si>
  <si>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</si>
  <si>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</si>
  <si>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</si>
  <si>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</si>
  <si>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</si>
  <si>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</si>
  <si>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</si>
  <si>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</si>
  <si>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</si>
  <si>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</si>
  <si>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</si>
  <si>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</si>
  <si>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</si>
  <si>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</si>
  <si>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</si>
  <si>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</si>
  <si>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</si>
  <si>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</si>
  <si>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</si>
  <si>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</si>
  <si>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</si>
  <si>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</si>
  <si>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</si>
  <si>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</si>
  <si>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</si>
  <si>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</si>
  <si>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</si>
  <si>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</si>
  <si>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</si>
  <si>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</si>
  <si>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</si>
  <si>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</si>
  <si>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</si>
  <si>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</si>
  <si>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</si>
  <si>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</si>
  <si>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</si>
  <si>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</si>
  <si>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</si>
  <si>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</si>
  <si>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</si>
  <si>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</si>
  <si>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</si>
  <si>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</si>
  <si>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</si>
  <si>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</si>
  <si>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</si>
  <si>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</si>
  <si>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</si>
  <si>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</si>
  <si>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</si>
  <si>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</si>
  <si>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</si>
  <si>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</si>
  <si>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</si>
  <si>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</si>
  <si>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</si>
  <si>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</si>
  <si>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</si>
  <si>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</si>
  <si>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</si>
  <si>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</si>
  <si>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</si>
  <si>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</si>
  <si>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</si>
  <si>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</si>
  <si>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</si>
  <si>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</si>
  <si>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</si>
  <si>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</si>
  <si>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</si>
  <si>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</si>
  <si>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</si>
  <si>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</si>
  <si>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</si>
  <si>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</si>
  <si>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</si>
  <si>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</si>
  <si>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</si>
  <si>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</si>
  <si>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</si>
  <si>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</si>
  <si>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</si>
  <si>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</si>
  <si>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</si>
  <si>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</si>
  <si>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</si>
  <si>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</si>
  <si>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</si>
  <si>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</si>
  <si>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</si>
  <si>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</si>
  <si>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</si>
  <si>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</si>
  <si>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</si>
  <si>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</si>
  <si>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</si>
  <si>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</si>
  <si>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</si>
  <si>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</si>
  <si>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</si>
  <si>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</si>
  <si>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</si>
  <si>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</si>
  <si>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</si>
  <si>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</si>
  <si>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</si>
  <si>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</si>
  <si>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</si>
  <si>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</si>
  <si>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</si>
  <si>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</si>
  <si>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</si>
  <si>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</si>
  <si>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</si>
  <si>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</si>
  <si>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</si>
  <si>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</si>
  <si>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</si>
  <si>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</si>
  <si>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</si>
  <si>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</si>
  <si>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</si>
  <si>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</si>
  <si>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</si>
  <si>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</si>
  <si>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</si>
  <si>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</si>
  <si>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</si>
  <si>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</si>
  <si>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</si>
  <si>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</si>
  <si>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</si>
  <si>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</si>
  <si>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</si>
  <si>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</si>
  <si>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</si>
  <si>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</si>
  <si>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</si>
  <si>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</si>
  <si>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</si>
  <si>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</si>
  <si>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</si>
  <si>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</si>
  <si>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</si>
  <si>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</si>
  <si>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</si>
  <si>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</si>
  <si>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</si>
  <si>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</si>
  <si>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</si>
  <si>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</si>
  <si>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</si>
  <si>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</si>
  <si>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</si>
  <si>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</si>
  <si>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</si>
  <si>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</si>
  <si>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</si>
  <si>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</si>
  <si>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</si>
  <si>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</si>
  <si>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</si>
  <si>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</si>
  <si>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</si>
  <si>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</si>
  <si>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</si>
  <si>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</si>
  <si>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</si>
  <si>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</si>
  <si>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</si>
  <si>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</si>
  <si>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</si>
  <si>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</si>
  <si>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</si>
  <si>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</si>
  <si>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</si>
  <si>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</si>
  <si>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</si>
  <si>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</si>
  <si>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</si>
  <si>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</si>
  <si>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</si>
  <si>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</si>
  <si>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</si>
  <si>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</si>
  <si>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</si>
  <si>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</si>
  <si>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</si>
  <si>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</si>
  <si>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</si>
  <si>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</si>
  <si>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</si>
  <si>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</si>
  <si>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</si>
  <si>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</si>
  <si>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</si>
  <si>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</si>
  <si>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</si>
  <si>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</si>
  <si>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</si>
  <si>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</si>
  <si>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</si>
  <si>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</si>
  <si>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</si>
  <si>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</si>
  <si>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</si>
  <si>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</si>
  <si>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</si>
  <si>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</si>
  <si>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</si>
  <si>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</si>
  <si>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</si>
  <si>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</si>
  <si>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</si>
  <si>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</si>
  <si>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</si>
  <si>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</si>
  <si>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</si>
  <si>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</si>
  <si>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</si>
  <si>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</si>
  <si>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</si>
  <si>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</si>
  <si>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</si>
  <si>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</si>
  <si>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</si>
  <si>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</si>
  <si>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</si>
  <si>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</si>
  <si>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</si>
  <si>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</si>
  <si>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</si>
  <si>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</si>
  <si>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</si>
  <si>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</si>
  <si>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</si>
  <si>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</si>
  <si>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</si>
  <si>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</si>
  <si>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</si>
  <si>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</si>
  <si>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</si>
  <si>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</si>
  <si>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</si>
  <si>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</si>
  <si>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</si>
  <si>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</si>
  <si>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</si>
  <si>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</si>
  <si>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</si>
  <si>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</si>
  <si>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</si>
  <si>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</si>
  <si>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</si>
  <si>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</si>
  <si>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</si>
  <si>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</si>
  <si>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</si>
  <si>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</si>
  <si>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</si>
  <si>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</si>
  <si>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</si>
  <si>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</si>
  <si>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</si>
  <si>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</si>
  <si>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</si>
  <si>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</si>
  <si>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</si>
  <si>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</si>
  <si>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</si>
  <si>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</si>
  <si>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</si>
  <si>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</si>
  <si>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</si>
  <si>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</si>
  <si>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</si>
  <si>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</si>
  <si>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</si>
  <si>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</si>
  <si>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</si>
  <si>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</si>
  <si>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</si>
  <si>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</si>
  <si>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</si>
  <si>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</si>
  <si>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</si>
  <si>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</si>
  <si>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</si>
  <si>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</si>
  <si>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</si>
  <si>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</si>
  <si>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</si>
  <si>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</si>
  <si>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</si>
  <si>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</si>
  <si>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</si>
  <si>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</si>
  <si>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</si>
  <si>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</si>
  <si>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</si>
  <si>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</si>
  <si>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</si>
  <si>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</si>
  <si>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</si>
  <si>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</si>
  <si>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</si>
  <si>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</si>
  <si>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</si>
  <si>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</si>
  <si>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</si>
  <si>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</si>
  <si>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</si>
  <si>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</si>
  <si>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</si>
  <si>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</si>
  <si>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</si>
  <si>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</si>
  <si>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</si>
  <si>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</si>
  <si>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</si>
  <si>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</si>
  <si>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</si>
  <si>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</si>
  <si>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</si>
  <si>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</si>
  <si>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</si>
  <si>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</si>
  <si>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</si>
  <si>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</si>
  <si>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</si>
  <si>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</si>
  <si>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</si>
  <si>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</si>
  <si>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</si>
  <si>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</si>
  <si>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</si>
  <si>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</si>
  <si>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</si>
  <si>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</si>
  <si>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</si>
  <si>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</si>
  <si>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</si>
  <si>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</si>
  <si>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</si>
  <si>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</si>
  <si>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</si>
  <si>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</si>
  <si>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</si>
  <si>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</si>
  <si>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</si>
  <si>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</si>
  <si>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</si>
  <si>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</si>
  <si>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</si>
  <si>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</si>
  <si>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</si>
  <si>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</si>
  <si>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</si>
  <si>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</si>
  <si>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</si>
  <si>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</si>
  <si>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</si>
  <si>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</si>
  <si>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</si>
  <si>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</si>
  <si>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</si>
  <si>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</si>
  <si>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</si>
  <si>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</si>
  <si>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</si>
  <si>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</si>
  <si>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</si>
  <si>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</si>
  <si>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</si>
  <si>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</si>
  <si>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</si>
  <si>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</si>
  <si>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</si>
  <si>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</si>
  <si>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</si>
  <si>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</si>
  <si>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</si>
  <si>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</si>
  <si>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</si>
  <si>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</si>
  <si>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</si>
  <si>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</si>
  <si>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</si>
  <si>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</si>
  <si>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</si>
  <si>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</si>
  <si>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</si>
  <si>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</si>
  <si>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</si>
  <si>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</si>
  <si>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</si>
  <si>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</si>
  <si>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</si>
  <si>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</si>
  <si>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</si>
  <si>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</si>
  <si>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</si>
  <si>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</si>
  <si>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</si>
  <si>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</si>
  <si>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</si>
  <si>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</si>
  <si>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</si>
  <si>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</si>
  <si>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</si>
  <si>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</si>
  <si>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</si>
  <si>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</si>
  <si>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</si>
  <si>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</si>
  <si>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</si>
  <si>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</si>
  <si>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</si>
  <si>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</si>
  <si>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</si>
  <si>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</si>
  <si>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</si>
  <si>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</si>
  <si>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</si>
  <si>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</si>
  <si>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</si>
  <si>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</si>
  <si>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</si>
  <si>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</si>
  <si>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</si>
  <si>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</si>
  <si>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</si>
  <si>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</si>
  <si>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</si>
  <si>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</si>
  <si>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</si>
  <si>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</si>
  <si>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</si>
  <si>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</si>
  <si>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</si>
  <si>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</si>
  <si>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</si>
  <si>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</si>
  <si>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</si>
  <si>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</si>
  <si>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</si>
  <si>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</si>
  <si>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</si>
  <si>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</si>
  <si>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</si>
  <si>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</si>
  <si>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</si>
  <si>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</si>
  <si>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</si>
  <si>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</si>
  <si>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</si>
  <si>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</si>
  <si>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</si>
  <si>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</si>
  <si>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</si>
  <si>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</si>
  <si>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</si>
  <si>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</si>
  <si>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</si>
  <si>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</si>
  <si>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</si>
  <si>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</si>
  <si>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</si>
  <si>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</si>
  <si>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</si>
  <si>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</si>
  <si>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</si>
  <si>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</si>
  <si>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</si>
  <si>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</si>
  <si>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</si>
  <si>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</si>
  <si>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</si>
  <si>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</si>
  <si>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</si>
  <si>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</si>
  <si>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</si>
  <si>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</si>
  <si>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</si>
  <si>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</si>
  <si>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</si>
  <si>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</si>
  <si>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</si>
  <si>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</si>
  <si>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</si>
  <si>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</si>
  <si>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</si>
  <si>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</si>
  <si>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</si>
  <si>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</si>
  <si>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</si>
  <si>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</si>
  <si>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</si>
  <si>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</si>
  <si>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</si>
  <si>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</si>
  <si>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</si>
  <si>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</si>
  <si>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</si>
  <si>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</si>
  <si>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</si>
  <si>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</si>
  <si>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</si>
  <si>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</si>
  <si>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</si>
  <si>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</si>
  <si>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</si>
  <si>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</si>
  <si>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</si>
  <si>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</si>
  <si>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</si>
  <si>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</si>
  <si>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</si>
  <si>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</si>
  <si>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</si>
  <si>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</si>
  <si>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</si>
  <si>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</si>
  <si>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</si>
  <si>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</si>
  <si>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</si>
  <si>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</si>
  <si>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</si>
  <si>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</si>
  <si>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</si>
  <si>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</si>
  <si>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</si>
  <si>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</si>
  <si>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</si>
  <si>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</si>
  <si>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</si>
  <si>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</si>
  <si>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</si>
  <si>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</si>
  <si>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</si>
  <si>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</si>
  <si>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</si>
  <si>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</si>
  <si>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</si>
  <si>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</si>
  <si>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</si>
  <si>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</si>
  <si>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</si>
  <si>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</si>
  <si>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</si>
  <si>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</si>
  <si>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</si>
  <si>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</si>
  <si>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</si>
  <si>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</si>
  <si>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</si>
  <si>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</si>
  <si>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</si>
  <si>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</si>
  <si>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</si>
  <si>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</si>
  <si>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</si>
  <si>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</si>
  <si>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</si>
  <si>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</si>
  <si>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</si>
  <si>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</si>
  <si>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</si>
  <si>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</si>
  <si>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</si>
  <si>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</si>
  <si>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</si>
  <si>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</si>
  <si>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</si>
  <si>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</si>
  <si>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</si>
  <si>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</si>
  <si>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</si>
  <si>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</si>
  <si>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</si>
  <si>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</si>
  <si>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</si>
  <si>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</si>
  <si>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</si>
  <si>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</si>
  <si>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</si>
  <si>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</si>
  <si>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</si>
  <si>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</si>
  <si>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</si>
  <si>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</si>
  <si>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</si>
  <si>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</si>
  <si>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</si>
  <si>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</si>
  <si>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</si>
  <si>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</si>
  <si>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</si>
  <si>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</si>
  <si>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</si>
  <si>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</si>
  <si>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</si>
  <si>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</si>
  <si>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</si>
  <si>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</si>
  <si>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</si>
  <si>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</si>
  <si>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</si>
  <si>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</si>
  <si>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</si>
  <si>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</si>
  <si>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</si>
  <si>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</si>
  <si>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</si>
  <si>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</si>
  <si>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</si>
  <si>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</si>
  <si>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</si>
  <si>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</si>
  <si>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</si>
  <si>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</si>
  <si>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</si>
  <si>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</si>
  <si>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</si>
  <si>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</si>
  <si>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</si>
  <si>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</si>
  <si>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</si>
  <si>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</si>
  <si>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</si>
  <si>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</si>
  <si>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</si>
  <si>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</si>
  <si>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</si>
  <si>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</si>
  <si>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</si>
  <si>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</si>
  <si>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</si>
  <si>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</si>
  <si>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</si>
  <si>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</si>
  <si>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</si>
  <si>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</si>
  <si>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</si>
  <si>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</si>
  <si>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</si>
  <si>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</si>
  <si>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</si>
  <si>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</si>
  <si>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</si>
  <si>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</si>
  <si>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</si>
  <si>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</si>
  <si>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</si>
  <si>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</si>
  <si>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</si>
  <si>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</si>
  <si>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</si>
  <si>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</si>
  <si>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</si>
  <si>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</si>
  <si>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</si>
  <si>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</si>
  <si>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</si>
  <si>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</si>
  <si>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</si>
  <si>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</si>
  <si>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</si>
  <si>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</si>
  <si>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</si>
  <si>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</si>
  <si>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</si>
  <si>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</si>
  <si>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</si>
  <si>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</si>
  <si>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</si>
  <si>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</si>
  <si>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</si>
  <si>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</si>
  <si>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</si>
  <si>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</si>
  <si>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</si>
  <si>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</si>
  <si>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</si>
  <si>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</si>
  <si>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</si>
  <si>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</si>
  <si>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</si>
  <si>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</si>
  <si>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</si>
  <si>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</si>
  <si>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</si>
  <si>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</si>
  <si>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</si>
  <si>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</si>
  <si>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</si>
  <si>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</si>
  <si>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</si>
  <si>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</si>
  <si>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</si>
  <si>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</si>
  <si>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</si>
  <si>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</si>
  <si>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</si>
  <si>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</si>
  <si>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</si>
  <si>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</si>
  <si>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</si>
  <si>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</si>
  <si>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</si>
  <si>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</si>
  <si>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</si>
  <si>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</si>
  <si>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</si>
  <si>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</si>
  <si>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</si>
  <si>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</si>
  <si>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</si>
  <si>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</si>
  <si>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</si>
  <si>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</si>
  <si>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</si>
  <si>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</si>
  <si>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</si>
  <si>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</si>
  <si>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</si>
  <si>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</si>
  <si>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</si>
  <si>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</si>
  <si>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</si>
  <si>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</si>
  <si>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</si>
  <si>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</si>
  <si>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</si>
  <si>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</si>
  <si>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</si>
  <si>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</si>
  <si>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</si>
  <si>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</si>
  <si>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</si>
  <si>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</si>
  <si>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</si>
  <si>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</si>
  <si>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</si>
  <si>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</si>
  <si>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</si>
  <si>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</si>
  <si>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</si>
  <si>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</si>
  <si>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</si>
  <si>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</si>
  <si>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</si>
  <si>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</si>
  <si>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</si>
  <si>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</si>
  <si>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</si>
  <si>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</si>
  <si>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</si>
  <si>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</si>
  <si>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</si>
  <si>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</si>
  <si>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</si>
  <si>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</si>
  <si>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</si>
  <si>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</si>
  <si>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</si>
  <si>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</si>
  <si>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</si>
  <si>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</si>
  <si>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</si>
  <si>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</si>
  <si>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</si>
  <si>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</si>
  <si>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</si>
  <si>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</si>
  <si>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</si>
  <si>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</si>
  <si>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</si>
  <si>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</si>
  <si>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</si>
  <si>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</si>
  <si>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</si>
  <si>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</si>
  <si>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</si>
  <si>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</si>
  <si>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</si>
  <si>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</si>
  <si>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</si>
  <si>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</si>
  <si>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</si>
  <si>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</si>
  <si>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</si>
  <si>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</si>
  <si>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</si>
  <si>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</si>
  <si>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</si>
  <si>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</si>
  <si>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</si>
  <si>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</si>
  <si>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</si>
  <si>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</si>
  <si>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</si>
  <si>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</si>
  <si>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</si>
  <si>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</si>
  <si>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</si>
  <si>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</si>
  <si>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</si>
  <si>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</si>
  <si>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</si>
  <si>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</si>
  <si>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</si>
  <si>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</si>
  <si>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</si>
  <si>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</si>
  <si>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</si>
  <si>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</si>
  <si>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</si>
  <si>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</si>
  <si>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</si>
  <si>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</si>
  <si>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</si>
  <si>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</si>
  <si>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</si>
  <si>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</si>
  <si>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</si>
  <si>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</si>
  <si>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</si>
  <si>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</si>
  <si>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</si>
  <si>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</si>
  <si>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</si>
  <si>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</si>
  <si>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</si>
  <si>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</si>
  <si>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</si>
  <si>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</si>
  <si>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</si>
  <si>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</si>
  <si>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</si>
  <si>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</si>
  <si>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</si>
  <si>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</si>
  <si>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</si>
  <si>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</si>
  <si>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</si>
  <si>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</si>
  <si>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</si>
  <si>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</si>
  <si>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</si>
  <si>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</si>
  <si>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</si>
  <si>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</si>
  <si>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</si>
  <si>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</si>
  <si>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</si>
  <si>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</si>
  <si>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</si>
  <si>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</si>
  <si>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</si>
  <si>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</si>
  <si>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</si>
  <si>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</si>
  <si>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</si>
  <si>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</si>
  <si>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</si>
  <si>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</si>
  <si>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</si>
  <si>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</si>
  <si>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</si>
  <si>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</si>
  <si>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</si>
  <si>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</si>
  <si>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</si>
  <si>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</si>
  <si>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</si>
  <si>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</si>
  <si>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</si>
  <si>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</si>
  <si>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</si>
  <si>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</si>
  <si>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</si>
  <si>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</si>
  <si>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</si>
  <si>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</si>
  <si>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</si>
  <si>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</si>
  <si>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</si>
  <si>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</si>
  <si>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</si>
  <si>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</si>
  <si>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</si>
  <si>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</si>
  <si>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</si>
  <si>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</si>
  <si>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</si>
  <si>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</si>
  <si>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</si>
  <si>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</si>
  <si>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</si>
  <si>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</si>
  <si>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</si>
  <si>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</si>
  <si>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</si>
  <si>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</si>
  <si>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</si>
  <si>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</si>
  <si>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</si>
  <si>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</si>
  <si>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</si>
  <si>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</si>
  <si>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</si>
  <si>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</si>
  <si>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</si>
  <si>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</si>
  <si>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</si>
  <si>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</si>
  <si>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</si>
  <si>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</si>
  <si>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</si>
  <si>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</si>
  <si>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</si>
  <si>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</si>
  <si>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</si>
  <si>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</si>
  <si>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</si>
  <si>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</si>
  <si>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</si>
  <si>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</si>
  <si>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</si>
  <si>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</si>
  <si>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</si>
  <si>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</si>
  <si>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</si>
  <si>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</si>
  <si>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</si>
  <si>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</si>
  <si>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</si>
  <si>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</si>
  <si>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</si>
  <si>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</si>
  <si>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</si>
  <si>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</si>
  <si>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</si>
  <si>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</si>
  <si>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</si>
  <si>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</si>
  <si>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</si>
  <si>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</si>
  <si>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</si>
  <si>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</si>
  <si>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</si>
  <si>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</si>
  <si>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</si>
  <si>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</si>
  <si>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</si>
  <si>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</si>
  <si>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</si>
  <si>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</si>
  <si>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</si>
  <si>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</si>
  <si>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</si>
  <si>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</si>
  <si>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</si>
  <si>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</si>
  <si>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</si>
  <si>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</si>
  <si>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</si>
  <si>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</si>
  <si>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</si>
  <si>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</si>
  <si>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</si>
  <si>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</si>
  <si>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</si>
  <si>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</si>
  <si>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</si>
  <si>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</si>
  <si>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</si>
  <si>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</si>
  <si>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</si>
  <si>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</si>
  <si>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</si>
  <si>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</si>
  <si>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</si>
  <si>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</si>
  <si>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</si>
  <si>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</si>
  <si>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</si>
  <si>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</si>
  <si>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</si>
  <si>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</si>
  <si>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</si>
  <si>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</si>
  <si>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</si>
  <si>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</si>
  <si>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</si>
  <si>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</si>
  <si>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</si>
  <si>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</si>
  <si>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</si>
  <si>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</si>
  <si>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</si>
  <si>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</si>
  <si>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</si>
  <si>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</si>
  <si>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</si>
  <si>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</si>
  <si>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</si>
  <si>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</si>
  <si>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</si>
  <si>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</si>
  <si>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</si>
  <si>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</si>
  <si>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</si>
  <si>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</si>
  <si>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</si>
  <si>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</si>
  <si>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</si>
  <si>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</si>
  <si>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</si>
  <si>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</si>
  <si>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</si>
  <si>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</si>
  <si>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</si>
  <si>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</si>
  <si>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</si>
  <si>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</si>
  <si>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</si>
  <si>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</si>
  <si>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</si>
  <si>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</si>
  <si>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</si>
  <si>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</si>
  <si>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</si>
  <si>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</si>
  <si>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</si>
  <si>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</si>
  <si>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</si>
  <si>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</si>
  <si>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</si>
  <si>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</si>
  <si>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</si>
  <si>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</si>
  <si>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</si>
  <si>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</si>
  <si>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</si>
  <si>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</si>
  <si>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</si>
  <si>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</si>
  <si>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</si>
  <si>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</si>
  <si>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</si>
  <si>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</si>
  <si>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</si>
  <si>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</si>
  <si>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</si>
  <si>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</si>
  <si>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</si>
  <si>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</si>
  <si>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</si>
  <si>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</si>
  <si>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</si>
  <si>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</si>
  <si>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</si>
  <si>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</si>
  <si>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</si>
  <si>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</si>
  <si>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</si>
  <si>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</si>
  <si>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</si>
  <si>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</si>
  <si>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</si>
  <si>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</si>
  <si>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</si>
  <si>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</si>
  <si>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</si>
  <si>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</si>
  <si>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</si>
  <si>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</si>
  <si>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</si>
  <si>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</si>
  <si>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</si>
  <si>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</si>
  <si>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</si>
  <si>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</si>
  <si>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</si>
  <si>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</si>
  <si>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</si>
  <si>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</si>
  <si>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</si>
  <si>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</si>
  <si>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</si>
  <si>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</si>
  <si>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</si>
  <si>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</si>
  <si>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</si>
  <si>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</si>
  <si>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</si>
  <si>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</si>
  <si>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</si>
  <si>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</si>
  <si>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</si>
  <si>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</si>
  <si>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</si>
  <si>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</si>
  <si>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</si>
  <si>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</si>
  <si>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</si>
  <si>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</si>
  <si>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</si>
  <si>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</si>
  <si>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</si>
  <si>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</si>
  <si>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</si>
  <si>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</si>
  <si>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</si>
  <si>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</si>
  <si>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</si>
  <si>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</si>
  <si>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</si>
  <si>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</si>
  <si>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</si>
  <si>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</si>
  <si>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</si>
  <si>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</si>
  <si>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</si>
  <si>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</si>
  <si>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</si>
  <si>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</si>
  <si>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</si>
  <si>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</si>
  <si>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</si>
  <si>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</si>
  <si>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</si>
  <si>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</si>
  <si>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</si>
  <si>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</si>
  <si>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</si>
  <si>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</si>
  <si>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</si>
  <si>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</si>
  <si>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</si>
  <si>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</si>
  <si>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</si>
  <si>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</si>
  <si>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</si>
  <si>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</si>
  <si>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</si>
  <si>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</si>
  <si>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</si>
  <si>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</si>
  <si>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</si>
  <si>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</si>
  <si>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</si>
  <si>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</si>
  <si>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</si>
  <si>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</si>
  <si>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</si>
  <si>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</si>
  <si>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</si>
  <si>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</si>
  <si>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</si>
  <si>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</si>
  <si>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</si>
  <si>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</si>
  <si>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</si>
  <si>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</si>
  <si>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</si>
  <si>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</si>
  <si>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</si>
  <si>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</si>
  <si>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</si>
  <si>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</si>
  <si>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</si>
  <si>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</si>
  <si>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</si>
  <si>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</si>
  <si>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</si>
  <si>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</si>
  <si>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</si>
  <si>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</si>
  <si>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</si>
  <si>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</si>
  <si>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</si>
  <si>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</si>
  <si>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</si>
  <si>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</si>
  <si>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</si>
  <si>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</si>
  <si>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</si>
  <si>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</si>
  <si>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</si>
  <si>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</si>
  <si>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</si>
  <si>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</si>
  <si>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</si>
  <si>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</si>
  <si>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</si>
  <si>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</si>
  <si>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</si>
  <si>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</si>
  <si>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</si>
  <si>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</si>
  <si>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</si>
  <si>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</si>
  <si>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</si>
  <si>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</si>
  <si>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</si>
  <si>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</si>
  <si>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</si>
  <si>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</si>
  <si>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</si>
  <si>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</si>
  <si>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</si>
  <si>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</si>
  <si>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</si>
  <si>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</si>
  <si>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</si>
  <si>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</si>
  <si>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</si>
  <si>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</si>
  <si>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</si>
  <si>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</si>
  <si>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</si>
  <si>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</si>
  <si>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</si>
  <si>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</si>
  <si>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</si>
  <si>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</si>
  <si>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</si>
  <si>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</si>
  <si>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</si>
  <si>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</si>
  <si>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</si>
  <si>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</si>
  <si>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</si>
  <si>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</si>
  <si>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</si>
  <si>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</si>
  <si>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</si>
  <si>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</si>
  <si>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</si>
  <si>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</si>
  <si>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</si>
  <si>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</si>
  <si>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</si>
  <si>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</si>
  <si>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</si>
  <si>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</si>
  <si>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</si>
  <si>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</si>
  <si>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</si>
  <si>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</si>
  <si>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</si>
  <si>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</si>
  <si>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</si>
  <si>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</si>
  <si>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</si>
  <si>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</si>
  <si>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</si>
  <si>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</si>
  <si>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</si>
  <si>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</si>
  <si>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</si>
  <si>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</si>
  <si>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</si>
  <si>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</si>
  <si>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</si>
  <si>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</si>
  <si>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</si>
  <si>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</si>
  <si>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</si>
  <si>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</si>
  <si>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</si>
  <si>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</si>
  <si>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</si>
  <si>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</si>
  <si>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</si>
  <si>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</si>
  <si>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</si>
  <si>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</si>
  <si>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</si>
  <si>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</si>
  <si>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</si>
  <si>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</si>
  <si>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</si>
  <si>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</si>
  <si>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</si>
  <si>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</si>
  <si>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</si>
  <si>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</si>
  <si>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</si>
  <si>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</si>
  <si>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</si>
  <si>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</si>
  <si>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</si>
  <si>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</si>
  <si>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</si>
  <si>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</si>
  <si>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</si>
  <si>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</si>
  <si>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</si>
  <si>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</si>
  <si>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</si>
  <si>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</si>
  <si>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</si>
  <si>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</si>
  <si>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</si>
  <si>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</si>
  <si>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</si>
  <si>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</si>
  <si>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</si>
  <si>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</si>
  <si>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</si>
  <si>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</si>
  <si>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</si>
  <si>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</si>
  <si>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</si>
  <si>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</si>
  <si>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</si>
  <si>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</si>
  <si>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</si>
  <si>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</si>
  <si>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</si>
  <si>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</si>
  <si>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</si>
  <si>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</si>
  <si>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</si>
  <si>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</si>
  <si>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</si>
  <si>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</si>
  <si>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</si>
  <si>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</si>
  <si>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</si>
  <si>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</si>
  <si>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</si>
  <si>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</si>
  <si>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</si>
  <si>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</si>
  <si>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</si>
  <si>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</si>
  <si>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</si>
  <si>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</si>
  <si>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</si>
  <si>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</si>
  <si>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</si>
  <si>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</si>
  <si>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</si>
  <si>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</si>
  <si>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</si>
  <si>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</si>
  <si>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</si>
  <si>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</si>
  <si>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</si>
  <si>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</si>
  <si>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</si>
  <si>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</si>
  <si>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</si>
  <si>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</si>
  <si>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</si>
  <si>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</si>
  <si>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</si>
  <si>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</si>
  <si>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</si>
  <si>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</si>
  <si>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</si>
  <si>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</si>
  <si>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</si>
  <si>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</si>
  <si>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</si>
  <si>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</si>
  <si>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</si>
  <si>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</si>
  <si>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</si>
  <si>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</si>
  <si>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</si>
  <si>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</si>
  <si>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</si>
  <si>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</si>
  <si>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</si>
  <si>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</si>
  <si>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</si>
  <si>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</si>
  <si>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</si>
  <si>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</si>
  <si>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</si>
  <si>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</si>
  <si>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</si>
  <si>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</si>
  <si>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</si>
  <si>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</si>
  <si>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</si>
  <si>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</si>
  <si>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</si>
  <si>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</si>
  <si>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</si>
  <si>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</si>
  <si>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</si>
  <si>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</si>
  <si>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</si>
  <si>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</si>
  <si>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</si>
  <si>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</si>
  <si>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</si>
  <si>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</si>
  <si>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</si>
  <si>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</si>
  <si>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</si>
  <si>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</si>
  <si>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</si>
  <si>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</si>
  <si>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</si>
  <si>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</si>
  <si>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</si>
  <si>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</si>
  <si>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</si>
  <si>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</si>
  <si>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</si>
  <si>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</si>
  <si>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</si>
  <si>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</si>
  <si>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</si>
  <si>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</si>
  <si>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</si>
  <si>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</si>
  <si>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</si>
  <si>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</si>
  <si>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</si>
  <si>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</si>
  <si>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</si>
  <si>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</si>
  <si>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</si>
  <si>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</si>
  <si>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</si>
  <si>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</si>
  <si>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</si>
  <si>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</si>
  <si>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</si>
  <si>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</si>
  <si>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</si>
  <si>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</si>
  <si>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</si>
  <si>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</si>
  <si>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</si>
  <si>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</si>
  <si>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</si>
  <si>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</si>
  <si>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</si>
  <si>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</si>
  <si>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</si>
  <si>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</si>
  <si>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</si>
  <si>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</si>
  <si>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</si>
  <si>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</si>
  <si>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</si>
  <si>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</si>
  <si>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</si>
  <si>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</si>
  <si>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</si>
  <si>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</si>
  <si>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</si>
  <si>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</si>
  <si>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</si>
  <si>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</si>
  <si>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</si>
  <si>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</si>
  <si>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</si>
  <si>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</si>
  <si>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</si>
  <si>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</si>
  <si>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</si>
  <si>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</si>
  <si>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</si>
  <si>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</si>
  <si>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</si>
  <si>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</si>
  <si>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</si>
  <si>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</si>
  <si>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</si>
  <si>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</si>
  <si>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</si>
  <si>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</si>
  <si>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</si>
  <si>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</si>
  <si>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</si>
  <si>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</si>
  <si>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</si>
  <si>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</si>
  <si>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</si>
  <si>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</si>
  <si>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</si>
  <si>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</si>
  <si>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</si>
  <si>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</si>
  <si>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</si>
  <si>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</si>
  <si>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</si>
  <si>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</si>
  <si>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</si>
  <si>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</si>
  <si>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</si>
  <si>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</si>
  <si>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</si>
  <si>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</si>
  <si>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</si>
  <si>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</si>
  <si>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</si>
  <si>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</si>
  <si>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</si>
  <si>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</si>
  <si>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</si>
  <si>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</si>
  <si>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</si>
  <si>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</si>
  <si>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</si>
  <si>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</si>
  <si>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</si>
  <si>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</si>
  <si>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</si>
  <si>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</si>
  <si>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</si>
  <si>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</si>
  <si>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</si>
  <si>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</si>
  <si>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</si>
  <si>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</si>
  <si>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</si>
  <si>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</si>
  <si>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</si>
  <si>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</si>
  <si>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</si>
  <si>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</si>
  <si>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</si>
  <si>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</si>
  <si>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</si>
  <si>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</si>
  <si>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</si>
  <si>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</si>
  <si>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</si>
  <si>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</si>
  <si>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</si>
  <si>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</si>
  <si>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</si>
  <si>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</si>
  <si>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</si>
  <si>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</si>
  <si>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</si>
  <si>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</si>
  <si>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</si>
  <si>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</si>
  <si>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</si>
  <si>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</si>
  <si>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</si>
  <si>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</si>
  <si>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</si>
  <si>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</si>
  <si>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</si>
  <si>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</si>
  <si>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</si>
  <si>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</si>
  <si>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</si>
  <si>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</si>
  <si>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</si>
  <si>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</si>
  <si>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</si>
  <si>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</si>
  <si>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</si>
  <si>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</si>
  <si>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</si>
  <si>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</si>
  <si>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</si>
  <si>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</si>
  <si>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</si>
  <si>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</si>
  <si>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</si>
  <si>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</si>
  <si>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</si>
  <si>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</si>
  <si>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</si>
  <si>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</si>
  <si>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</si>
  <si>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</si>
  <si>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</si>
  <si>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</si>
  <si>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</si>
  <si>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</si>
  <si>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</si>
  <si>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</si>
  <si>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</si>
  <si>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</si>
  <si>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</si>
  <si>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</si>
  <si>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</si>
  <si>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</si>
  <si>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</si>
  <si>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</si>
  <si>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</si>
  <si>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</si>
  <si>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</si>
  <si>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</si>
  <si>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</si>
  <si>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</si>
  <si>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</si>
  <si>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</si>
  <si>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</si>
  <si>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</si>
  <si>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</si>
  <si>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</si>
  <si>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</si>
  <si>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</si>
  <si>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</si>
  <si>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</si>
  <si>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</si>
  <si>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</si>
  <si>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</si>
  <si>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</si>
  <si>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</si>
  <si>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</si>
  <si>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</si>
  <si>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</si>
  <si>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</si>
  <si>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</si>
  <si>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</si>
  <si>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</si>
  <si>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</si>
  <si>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</si>
  <si>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</si>
  <si>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</si>
  <si>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</si>
  <si>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</si>
  <si>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</si>
  <si>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</si>
  <si>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</si>
  <si>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</si>
  <si>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</si>
  <si>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</si>
  <si>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</si>
  <si>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</si>
  <si>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</si>
  <si>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</si>
  <si>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</si>
  <si>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</si>
  <si>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</si>
  <si>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</si>
  <si>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</si>
  <si>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</si>
  <si>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</si>
  <si>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</si>
  <si>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</si>
  <si>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</si>
  <si>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</si>
  <si>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</si>
  <si>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</si>
  <si>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</si>
  <si>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</si>
  <si>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</si>
  <si>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</si>
  <si>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</si>
  <si>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</si>
  <si>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</si>
  <si>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</si>
  <si>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</si>
  <si>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</si>
  <si>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</si>
  <si>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</si>
  <si>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</si>
  <si>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</si>
  <si>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</si>
  <si>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</si>
  <si>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</si>
  <si>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</si>
  <si>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</si>
  <si>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</si>
  <si>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</si>
  <si>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</si>
  <si>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</si>
  <si>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</si>
  <si>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</si>
  <si>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</si>
  <si>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</si>
  <si>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</si>
  <si>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</si>
  <si>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</si>
  <si>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</si>
  <si>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</si>
  <si>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</si>
  <si>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</si>
  <si>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</si>
  <si>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</si>
  <si>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</si>
  <si>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</si>
  <si>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</si>
  <si>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</si>
  <si>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</si>
  <si>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</si>
  <si>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</si>
  <si>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</si>
  <si>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</si>
  <si>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</si>
  <si>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</si>
  <si>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</si>
  <si>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</si>
  <si>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</si>
  <si>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</si>
  <si>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</si>
  <si>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</si>
  <si>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</si>
  <si>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</si>
  <si>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</si>
  <si>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</si>
  <si>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</si>
  <si>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</si>
  <si>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</si>
  <si>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</si>
  <si>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</si>
  <si>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</si>
  <si>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</si>
  <si>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</si>
  <si>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</si>
  <si>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</si>
  <si>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</si>
  <si>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</si>
  <si>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</si>
  <si>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</si>
  <si>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</si>
  <si>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</si>
  <si>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</si>
  <si>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</si>
  <si>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</si>
  <si>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</si>
  <si>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</si>
  <si>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</si>
  <si>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</si>
  <si>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</si>
  <si>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</si>
  <si>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</si>
  <si>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</si>
  <si>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</si>
  <si>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</si>
  <si>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</si>
  <si>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</si>
  <si>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</si>
  <si>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</si>
  <si>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</si>
  <si>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</si>
  <si>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</si>
  <si>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</si>
  <si>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</si>
  <si>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</si>
  <si>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</si>
  <si>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</si>
  <si>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</si>
  <si>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</si>
  <si>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</si>
  <si>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</si>
  <si>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</si>
  <si>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</si>
  <si>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</si>
  <si>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</si>
  <si>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</si>
  <si>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</si>
  <si>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</si>
  <si>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</si>
  <si>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</si>
  <si>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</si>
  <si>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</si>
  <si>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</si>
  <si>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</si>
  <si>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</si>
  <si>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</si>
  <si>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</si>
  <si>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</si>
  <si>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</si>
  <si>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</si>
  <si>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</si>
  <si>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</si>
  <si>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</si>
  <si>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</si>
  <si>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</si>
  <si>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</si>
  <si>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</si>
  <si>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</si>
  <si>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</si>
  <si>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</si>
  <si>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</si>
  <si>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</si>
  <si>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</si>
  <si>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</si>
  <si>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</si>
  <si>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</si>
  <si>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</si>
  <si>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</si>
  <si>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</si>
  <si>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</si>
  <si>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</si>
  <si>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</si>
  <si>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</si>
  <si>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</si>
  <si>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</si>
  <si>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</si>
  <si>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</si>
  <si>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</si>
  <si>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</si>
  <si>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</si>
  <si>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</si>
  <si>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</si>
  <si>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</si>
  <si>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</si>
  <si>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</si>
  <si>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</si>
  <si>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</si>
  <si>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</si>
  <si>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</si>
  <si>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</si>
  <si>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</si>
  <si>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</si>
  <si>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</si>
  <si>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</si>
  <si>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</si>
  <si>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</si>
  <si>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</si>
  <si>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</si>
  <si>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</si>
  <si>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</si>
  <si>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</si>
  <si>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</si>
  <si>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</si>
  <si>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</si>
  <si>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</si>
  <si>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</si>
  <si>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</si>
  <si>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</si>
  <si>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</si>
  <si>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</si>
  <si>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</si>
  <si>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</si>
  <si>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</si>
  <si>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</si>
  <si>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</si>
  <si>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</si>
  <si>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</si>
  <si>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</si>
  <si>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</si>
  <si>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</si>
  <si>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</si>
  <si>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</si>
  <si>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</si>
  <si>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</si>
  <si>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</si>
  <si>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</si>
  <si>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</si>
  <si>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</si>
  <si>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</si>
  <si>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</si>
  <si>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</si>
  <si>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</si>
  <si>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</si>
  <si>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</si>
  <si>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</si>
  <si>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</si>
  <si>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</si>
  <si>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</si>
  <si>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</si>
  <si>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</si>
  <si>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</si>
  <si>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</si>
  <si>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</si>
  <si>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</si>
  <si>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</si>
  <si>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</si>
  <si>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</si>
  <si>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</si>
  <si>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</si>
  <si>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</si>
  <si>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</si>
  <si>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</si>
  <si>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</si>
  <si>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</si>
  <si>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</si>
  <si>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</si>
  <si>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</si>
  <si>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</si>
  <si>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</si>
  <si>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</si>
  <si>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</si>
  <si>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</si>
  <si>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</si>
  <si>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</si>
  <si>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</si>
  <si>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</si>
  <si>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</si>
  <si>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</si>
  <si>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</si>
  <si>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</si>
  <si>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</si>
  <si>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</si>
  <si>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</si>
  <si>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</si>
  <si>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</si>
  <si>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</si>
  <si>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</si>
  <si>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</si>
  <si>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</si>
  <si>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</si>
  <si>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</si>
  <si>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</si>
  <si>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</si>
  <si>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</si>
  <si>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</si>
  <si>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</si>
  <si>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</si>
  <si>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</si>
  <si>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</si>
  <si>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</si>
  <si>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</si>
  <si>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</si>
  <si>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</si>
  <si>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</si>
  <si>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</si>
  <si>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</si>
  <si>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</si>
  <si>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</si>
  <si>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</si>
  <si>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</si>
  <si>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</si>
  <si>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</si>
  <si>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</si>
  <si>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</si>
  <si>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</si>
  <si>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</si>
  <si>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</si>
  <si>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</si>
  <si>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</si>
  <si>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</si>
  <si>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</si>
  <si>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</si>
  <si>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</si>
  <si>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</si>
  <si>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</si>
  <si>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</si>
  <si>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</si>
  <si>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</si>
  <si>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</si>
  <si>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</si>
  <si>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</si>
  <si>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</si>
  <si>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</si>
  <si>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</si>
  <si>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</si>
  <si>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</si>
  <si>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</si>
  <si>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</si>
  <si>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</si>
  <si>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</si>
  <si>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</si>
  <si>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</si>
  <si>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</si>
  <si>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</si>
  <si>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</si>
  <si>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</si>
  <si>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</si>
  <si>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</si>
  <si>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</si>
  <si>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</si>
  <si>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</si>
  <si>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</si>
  <si>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</si>
  <si>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</si>
  <si>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</si>
  <si>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</si>
  <si>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</si>
  <si>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</si>
  <si>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</si>
  <si>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</si>
  <si>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</si>
  <si>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</si>
  <si>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</si>
  <si>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</si>
  <si>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</si>
  <si>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</si>
  <si>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</si>
  <si>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</si>
  <si>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</si>
  <si>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</si>
  <si>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</si>
  <si>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</si>
  <si>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</si>
  <si>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</si>
  <si>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</si>
  <si>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</si>
  <si>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</si>
  <si>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</si>
  <si>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</si>
  <si>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</si>
  <si>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</si>
  <si>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</si>
  <si>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</si>
  <si>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</si>
  <si>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</si>
  <si>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</si>
  <si>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</si>
  <si>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</si>
  <si>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</si>
  <si>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</si>
  <si>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</si>
  <si>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</si>
  <si>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</si>
  <si>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</si>
  <si>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</si>
  <si>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</si>
  <si>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</si>
  <si>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</si>
  <si>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</si>
  <si>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</si>
  <si>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</si>
  <si>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</si>
  <si>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</si>
  <si>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</si>
  <si>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</si>
  <si>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</si>
  <si>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</si>
  <si>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</si>
  <si>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</si>
  <si>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</si>
  <si>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</si>
  <si>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</si>
  <si>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</si>
  <si>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</si>
  <si>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</si>
  <si>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</si>
  <si>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</si>
  <si>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</si>
  <si>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</si>
  <si>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</si>
  <si>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</si>
  <si>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</si>
  <si>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</si>
  <si>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</si>
  <si>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</si>
  <si>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</si>
  <si>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</si>
  <si>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</si>
  <si>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</si>
  <si>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</si>
  <si>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</si>
  <si>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</si>
  <si>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</si>
  <si>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</si>
  <si>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</si>
  <si>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</si>
  <si>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</si>
  <si>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</si>
  <si>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</si>
  <si>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</si>
  <si>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</si>
  <si>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</si>
  <si>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</si>
  <si>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</si>
  <si>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</si>
  <si>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</si>
  <si>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</si>
  <si>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</si>
  <si>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</si>
  <si>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</si>
  <si>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</si>
  <si>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</si>
  <si>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</si>
  <si>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</si>
  <si>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</si>
  <si>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</si>
  <si>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</si>
  <si>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</si>
  <si>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</si>
  <si>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</si>
  <si>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</si>
  <si>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</si>
  <si>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</si>
  <si>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</si>
  <si>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</si>
  <si>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</si>
  <si>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</si>
  <si>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</si>
  <si>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</si>
  <si>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</si>
  <si>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</si>
  <si>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</si>
  <si>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</si>
  <si>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</si>
  <si>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</si>
  <si>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</si>
  <si>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</si>
  <si>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</si>
  <si>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</si>
  <si>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</si>
  <si>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</si>
  <si>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</si>
  <si>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</si>
  <si>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</si>
  <si>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</si>
  <si>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</si>
  <si>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</si>
  <si>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</si>
  <si>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</si>
  <si>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</si>
  <si>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</si>
  <si>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</si>
  <si>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</si>
  <si>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</si>
  <si>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</si>
  <si>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</si>
  <si>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</si>
  <si>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</si>
  <si>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</si>
  <si>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</si>
  <si>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</si>
  <si>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</si>
  <si>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</si>
  <si>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</si>
  <si>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</si>
  <si>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</si>
  <si>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</si>
  <si>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</si>
  <si>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</si>
  <si>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</si>
  <si>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</si>
  <si>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</si>
  <si>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</si>
  <si>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</si>
  <si>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</si>
  <si>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</si>
  <si>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</si>
  <si>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</si>
  <si>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</si>
  <si>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</si>
  <si>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</si>
  <si>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</si>
  <si>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</si>
  <si>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</si>
  <si>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</si>
  <si>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</si>
  <si>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</si>
  <si>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</si>
  <si>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</si>
  <si>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</si>
  <si>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</si>
  <si>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</si>
  <si>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</si>
  <si>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</si>
  <si>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</si>
  <si>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</si>
  <si>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</si>
  <si>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</si>
  <si>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</si>
  <si>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</si>
  <si>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</si>
  <si>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</si>
  <si>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</si>
  <si>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</si>
  <si>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</si>
  <si>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</si>
  <si>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</si>
  <si>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</si>
  <si>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</si>
  <si>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</si>
  <si>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</si>
  <si>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</si>
  <si>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</si>
  <si>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</si>
  <si>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</si>
  <si>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</si>
  <si>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</si>
  <si>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</si>
  <si>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</si>
  <si>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</si>
  <si>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</si>
  <si>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</si>
  <si>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</si>
  <si>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</si>
  <si>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</si>
  <si>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</si>
  <si>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</si>
  <si>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</si>
  <si>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</si>
  <si>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</si>
  <si>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</si>
  <si>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</si>
  <si>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</si>
  <si>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</si>
  <si>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</si>
  <si>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</si>
  <si>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</si>
  <si>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</si>
  <si>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</si>
  <si>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</si>
  <si>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</si>
  <si>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</si>
  <si>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</si>
  <si>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</si>
  <si>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</si>
  <si>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</si>
  <si>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</si>
  <si>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</si>
  <si>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</si>
  <si>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</si>
  <si>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</si>
  <si>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</si>
  <si>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</si>
  <si>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</si>
  <si>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</si>
  <si>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</si>
  <si>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</si>
  <si>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</si>
  <si>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</si>
  <si>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</si>
  <si>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</si>
  <si>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</si>
  <si>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</si>
  <si>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</si>
  <si>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</si>
  <si>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</si>
  <si>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</si>
  <si>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</si>
  <si>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</si>
  <si>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</si>
  <si>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</si>
  <si>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</si>
  <si>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</si>
  <si>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</si>
  <si>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</si>
  <si>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</si>
  <si>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</si>
  <si>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</si>
  <si>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</si>
  <si>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</si>
  <si>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</si>
  <si>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</si>
  <si>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</si>
  <si>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</si>
  <si>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</si>
  <si>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</si>
  <si>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</si>
  <si>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</si>
  <si>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</si>
  <si>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</si>
  <si>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</si>
  <si>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</si>
  <si>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</si>
  <si>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</si>
  <si>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</si>
  <si>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</si>
  <si>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</si>
  <si>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</si>
  <si>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</si>
  <si>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</si>
  <si>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</si>
  <si>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</si>
  <si>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</si>
  <si>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</si>
  <si>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</si>
  <si>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</si>
  <si>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</si>
  <si>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</si>
  <si>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</si>
  <si>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</si>
  <si>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</si>
  <si>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</si>
  <si>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</si>
  <si>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</si>
  <si>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</si>
  <si>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</si>
  <si>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</si>
  <si>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</si>
  <si>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</si>
  <si>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</si>
  <si>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</si>
  <si>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</si>
  <si>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</si>
  <si>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</si>
  <si>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</si>
  <si>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</si>
  <si>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</si>
  <si>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</si>
  <si>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</si>
  <si>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</si>
  <si>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</si>
  <si>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</si>
  <si>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</si>
  <si>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</si>
  <si>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</si>
  <si>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</si>
  <si>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</si>
  <si>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</si>
  <si>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</si>
  <si>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</si>
  <si>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</si>
  <si>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</si>
  <si>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</si>
  <si>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</si>
  <si>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</si>
  <si>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</si>
  <si>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</si>
  <si>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</si>
  <si>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</si>
  <si>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</si>
  <si>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</si>
  <si>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</si>
  <si>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</si>
  <si>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</si>
  <si>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</si>
  <si>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</si>
  <si>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</si>
  <si>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</si>
  <si>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</si>
  <si>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</si>
  <si>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</si>
  <si>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</si>
  <si>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</si>
  <si>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</si>
  <si>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</si>
  <si>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</si>
  <si>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</si>
  <si>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</si>
  <si>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</si>
  <si>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</si>
  <si>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</si>
  <si>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</si>
  <si>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</si>
  <si>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</si>
  <si>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</si>
  <si>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</si>
  <si>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</si>
  <si>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</si>
  <si>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</si>
  <si>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</si>
  <si>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</si>
  <si>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</si>
  <si>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</si>
  <si>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</si>
  <si>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</si>
  <si>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</si>
  <si>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</si>
  <si>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</si>
  <si>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</si>
  <si>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</si>
  <si>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</si>
  <si>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</si>
  <si>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</si>
  <si>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</si>
  <si>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</si>
  <si>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</si>
  <si>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</si>
  <si>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</si>
  <si>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</si>
  <si>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</si>
  <si>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</si>
  <si>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</si>
  <si>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</si>
  <si>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</si>
  <si>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</si>
  <si>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</si>
  <si>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</si>
  <si>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</si>
  <si>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</si>
  <si>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</si>
  <si>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</si>
  <si>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</si>
  <si>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</si>
  <si>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</si>
  <si>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</si>
  <si>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</si>
  <si>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</si>
  <si>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</si>
  <si>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</si>
  <si>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</si>
  <si>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</si>
  <si>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</si>
  <si>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</si>
  <si>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</si>
  <si>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</si>
  <si>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</si>
  <si>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</si>
  <si>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</si>
  <si>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</si>
  <si>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</si>
  <si>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</si>
  <si>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</si>
  <si>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</si>
  <si>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</si>
  <si>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</si>
  <si>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</si>
  <si>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</si>
  <si>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</si>
  <si>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</si>
  <si>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</si>
  <si>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</si>
  <si>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</si>
  <si>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</si>
  <si>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</si>
  <si>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</si>
  <si>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</si>
  <si>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</si>
  <si>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</si>
  <si>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</si>
  <si>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</si>
  <si>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</si>
  <si>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</si>
  <si>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</si>
  <si>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</si>
  <si>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</si>
  <si>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</si>
  <si>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</si>
  <si>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</si>
  <si>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</si>
  <si>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</si>
  <si>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</si>
  <si>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</si>
  <si>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</si>
  <si>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</si>
  <si>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</si>
  <si>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</si>
  <si>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</si>
  <si>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</si>
  <si>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</si>
  <si>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</si>
  <si>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</si>
  <si>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</si>
  <si>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</si>
  <si>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</si>
  <si>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</si>
  <si>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</si>
  <si>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</si>
  <si>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</si>
  <si>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</si>
  <si>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</si>
  <si>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</si>
  <si>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</si>
  <si>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</si>
  <si>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</si>
  <si>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</si>
  <si>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</si>
  <si>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</si>
  <si>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</si>
  <si>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</si>
  <si>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</si>
  <si>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</si>
  <si>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</si>
  <si>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</si>
  <si>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</si>
  <si>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</si>
  <si>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</si>
  <si>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</si>
  <si>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</si>
  <si>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</si>
  <si>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</si>
  <si>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</si>
  <si>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</si>
  <si>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</si>
  <si>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</si>
  <si>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</si>
  <si>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</si>
  <si>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</si>
  <si>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</si>
  <si>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</si>
  <si>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</si>
  <si>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</si>
  <si>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</si>
  <si>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</si>
  <si>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</si>
  <si>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</si>
  <si>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</si>
  <si>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</si>
  <si>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</si>
  <si>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</si>
  <si>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</si>
  <si>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</si>
  <si>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</si>
  <si>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</si>
  <si>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</si>
  <si>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</si>
  <si>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</si>
  <si>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</si>
  <si>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</si>
  <si>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</si>
  <si>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</si>
  <si>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</si>
  <si>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</si>
  <si>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</si>
  <si>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</si>
  <si>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</si>
  <si>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</si>
  <si>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</si>
  <si>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</si>
  <si>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</si>
  <si>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</si>
  <si>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</si>
  <si>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</si>
  <si>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</si>
  <si>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</si>
  <si>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</si>
  <si>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</si>
  <si>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</si>
  <si>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</si>
  <si>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</si>
  <si>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</si>
  <si>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</si>
  <si>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</si>
  <si>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</si>
  <si>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</si>
  <si>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</si>
  <si>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</si>
  <si>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</si>
  <si>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</si>
  <si>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</si>
  <si>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</si>
  <si>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</si>
  <si>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</si>
  <si>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</si>
  <si>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</si>
  <si>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</si>
  <si>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</si>
  <si>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</si>
  <si>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</si>
  <si>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</si>
  <si>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</si>
  <si>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</si>
  <si>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</si>
  <si>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</si>
  <si>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</si>
  <si>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</si>
  <si>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</si>
  <si>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</si>
  <si>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</si>
  <si>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</si>
  <si>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</si>
  <si>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</si>
  <si>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</si>
  <si>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</si>
  <si>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</si>
  <si>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</si>
  <si>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</si>
  <si>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</si>
  <si>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</si>
  <si>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</si>
  <si>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</si>
  <si>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</si>
  <si>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</si>
  <si>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</si>
  <si>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</si>
  <si>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</si>
  <si>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</si>
  <si>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</si>
  <si>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</si>
  <si>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</si>
  <si>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</si>
  <si>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</si>
  <si>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</si>
  <si>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</si>
  <si>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</si>
  <si>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</si>
  <si>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</si>
  <si>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</si>
  <si>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</si>
  <si>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</si>
  <si>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</si>
  <si>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</si>
  <si>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</si>
  <si>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</si>
  <si>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</si>
  <si>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</si>
  <si>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</si>
  <si>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</si>
  <si>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</si>
  <si>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</si>
  <si>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</si>
  <si>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</si>
  <si>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</si>
  <si>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</si>
  <si>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</si>
  <si>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</si>
  <si>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</si>
  <si>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</si>
  <si>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</si>
  <si>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</si>
  <si>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</si>
  <si>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</si>
  <si>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</si>
  <si>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</si>
  <si>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</si>
  <si>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</si>
  <si>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</si>
  <si>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</si>
  <si>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</si>
  <si>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</si>
  <si>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</si>
  <si>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</si>
  <si>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</si>
  <si>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</si>
  <si>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</si>
  <si>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</si>
  <si>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</si>
  <si>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</si>
  <si>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</si>
  <si>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</si>
  <si>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</si>
  <si>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</si>
  <si>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</si>
  <si>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</si>
  <si>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</si>
  <si>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</si>
  <si>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</si>
  <si>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</si>
  <si>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</si>
  <si>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</si>
  <si>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</si>
  <si>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</si>
  <si>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</si>
  <si>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</si>
  <si>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</si>
  <si>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</si>
  <si>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</si>
  <si>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</si>
  <si>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</si>
  <si>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</si>
  <si>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</si>
  <si>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</si>
  <si>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</si>
  <si>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</si>
  <si>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</si>
  <si>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</si>
  <si>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</si>
  <si>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</si>
  <si>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</si>
  <si>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</si>
  <si>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</si>
  <si>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</si>
  <si>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</si>
  <si>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</si>
  <si>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</si>
  <si>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</si>
  <si>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</si>
  <si>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</si>
  <si>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</si>
  <si>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</si>
  <si>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</si>
  <si>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</si>
  <si>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</si>
  <si>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</si>
  <si>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</si>
  <si>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</si>
  <si>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</si>
  <si>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</si>
  <si>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</si>
  <si>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</si>
  <si>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</si>
  <si>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</si>
  <si>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</si>
  <si>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</si>
  <si>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</si>
  <si>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</si>
  <si>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</si>
  <si>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</si>
  <si>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</si>
  <si>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</si>
  <si>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</si>
  <si>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</si>
  <si>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</si>
  <si>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</si>
  <si>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</si>
  <si>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</si>
  <si>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</si>
  <si>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</si>
  <si>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</si>
  <si>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</si>
  <si>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</si>
  <si>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</si>
  <si>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</si>
  <si>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</si>
  <si>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</si>
  <si>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</si>
  <si>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</si>
  <si>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</si>
  <si>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</si>
  <si>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</si>
  <si>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</si>
  <si>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</si>
  <si>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</si>
  <si>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</si>
  <si>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</si>
  <si>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</si>
  <si>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</si>
  <si>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</si>
  <si>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</si>
  <si>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</si>
  <si>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</si>
  <si>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</si>
  <si>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</si>
  <si>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</si>
  <si>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</si>
  <si>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</si>
  <si>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</si>
  <si>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</si>
  <si>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</si>
  <si>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</si>
  <si>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</si>
  <si>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</si>
  <si>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</si>
  <si>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</si>
  <si>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</si>
  <si>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</si>
  <si>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</si>
  <si>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</si>
  <si>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</si>
  <si>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</si>
  <si>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</si>
  <si>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</si>
  <si>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</si>
  <si>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</si>
  <si>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</si>
  <si>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</si>
  <si>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</si>
  <si>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</si>
  <si>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</si>
  <si>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</si>
  <si>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</si>
  <si>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</si>
  <si>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</si>
  <si>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</si>
  <si>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</si>
  <si>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</si>
  <si>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</si>
  <si>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</si>
  <si>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</si>
  <si>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</si>
  <si>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</si>
  <si>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</si>
  <si>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</si>
  <si>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</si>
  <si>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</si>
  <si>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</si>
  <si>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</si>
  <si>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</si>
  <si>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</si>
  <si>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</si>
  <si>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</si>
  <si>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</si>
  <si>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</si>
  <si>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</si>
  <si>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</si>
  <si>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</si>
  <si>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</si>
  <si>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</si>
  <si>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</si>
  <si>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</si>
  <si>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</si>
  <si>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</si>
  <si>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</si>
  <si>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</si>
  <si>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</si>
  <si>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</si>
  <si>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</si>
  <si>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</si>
  <si>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</si>
  <si>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</si>
  <si>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</si>
  <si>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</si>
  <si>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</si>
  <si>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</si>
  <si>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</si>
  <si>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</si>
  <si>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</si>
  <si>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</si>
  <si>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</si>
  <si>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</si>
  <si>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</si>
  <si>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</si>
  <si>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</si>
  <si>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</si>
  <si>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</si>
  <si>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</si>
  <si>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</si>
  <si>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</si>
  <si>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</si>
  <si>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</si>
  <si>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</si>
  <si>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</si>
  <si>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</si>
  <si>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</si>
  <si>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</si>
  <si>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</si>
  <si>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</si>
  <si>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</si>
  <si>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</si>
  <si>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</si>
  <si>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</si>
  <si>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</si>
  <si>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</si>
  <si>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</si>
  <si>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</si>
  <si>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</si>
  <si>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</si>
  <si>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</si>
  <si>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</si>
  <si>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</si>
  <si>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</si>
  <si>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</si>
  <si>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</si>
  <si>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</si>
  <si>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</si>
  <si>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</si>
  <si>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</si>
  <si>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</si>
  <si>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</si>
  <si>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</si>
  <si>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</si>
  <si>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</si>
  <si>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</si>
  <si>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</si>
  <si>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</si>
  <si>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</si>
  <si>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</si>
  <si>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</si>
  <si>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</si>
  <si>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</si>
  <si>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</si>
  <si>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</si>
  <si>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</si>
  <si>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</si>
  <si>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</si>
  <si>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</si>
  <si>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</si>
  <si>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</si>
  <si>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</si>
  <si>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</si>
  <si>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</si>
  <si>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</si>
  <si>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</si>
  <si>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</si>
  <si>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</si>
  <si>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</si>
  <si>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</si>
  <si>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</si>
  <si>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</si>
  <si>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</si>
  <si>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</si>
  <si>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</si>
  <si>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</si>
  <si>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</si>
  <si>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</si>
  <si>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</si>
  <si>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</si>
  <si>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</si>
  <si>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</si>
  <si>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</si>
  <si>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</si>
  <si>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</si>
  <si>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</si>
  <si>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</si>
  <si>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</si>
  <si>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</si>
  <si>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</si>
  <si>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</si>
  <si>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</si>
  <si>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</si>
  <si>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</si>
  <si>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</si>
  <si>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</si>
  <si>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</si>
  <si>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</si>
  <si>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</si>
  <si>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</si>
  <si>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</si>
  <si>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</si>
  <si>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</si>
  <si>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</si>
  <si>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</si>
  <si>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</si>
  <si>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</si>
  <si>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</si>
  <si>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</si>
  <si>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</si>
  <si>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</si>
  <si>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</si>
  <si>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</si>
  <si>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</si>
  <si>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</si>
  <si>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</si>
  <si>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</si>
  <si>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</si>
  <si>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</si>
  <si>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</si>
  <si>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</si>
  <si>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</si>
  <si>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</si>
  <si>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</si>
  <si>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</si>
  <si>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</si>
  <si>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</si>
  <si>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</si>
  <si>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</si>
  <si>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</si>
  <si>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</si>
  <si>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</si>
  <si>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</si>
  <si>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</si>
  <si>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</si>
  <si>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</si>
  <si>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</si>
  <si>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</si>
  <si>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</si>
  <si>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</si>
  <si>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</si>
  <si>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</si>
  <si>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</si>
  <si>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</si>
  <si>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</si>
  <si>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</si>
  <si>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</si>
  <si>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</si>
  <si>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</si>
  <si>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</si>
  <si>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</si>
  <si>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</si>
  <si>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</si>
  <si>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</si>
  <si>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</si>
  <si>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</si>
  <si>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</si>
  <si>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</si>
  <si>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</si>
  <si>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</si>
  <si>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</si>
  <si>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</si>
  <si>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</si>
  <si>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</si>
  <si>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</si>
  <si>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</si>
  <si>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</si>
  <si>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</si>
  <si>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</si>
  <si>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</si>
  <si>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</si>
  <si>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</si>
  <si>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</si>
  <si>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</si>
  <si>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</si>
  <si>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</si>
  <si>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</si>
  <si>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</si>
  <si>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</si>
  <si>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</si>
  <si>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</si>
  <si>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</si>
  <si>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</si>
  <si>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</si>
  <si>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</si>
  <si>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</si>
  <si>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</si>
  <si>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</si>
  <si>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</si>
  <si>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</si>
  <si>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</si>
  <si>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</si>
  <si>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</si>
  <si>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</si>
  <si>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</si>
  <si>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</si>
  <si>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</si>
  <si>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</si>
  <si>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</si>
  <si>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</si>
  <si>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</si>
  <si>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</si>
  <si>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</si>
  <si>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</si>
  <si>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</si>
  <si>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</si>
  <si>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</si>
  <si>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</si>
  <si>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</si>
  <si>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</si>
  <si>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</si>
  <si>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</si>
  <si>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</si>
  <si>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</si>
  <si>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</si>
  <si>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</si>
  <si>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</si>
  <si>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</si>
  <si>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</si>
  <si>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</si>
  <si>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</si>
  <si>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</si>
  <si>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</si>
  <si>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</si>
  <si>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</si>
  <si>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</si>
  <si>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</si>
  <si>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</si>
  <si>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</si>
  <si>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</si>
  <si>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</si>
  <si>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</si>
  <si>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</si>
  <si>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</si>
  <si>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</si>
  <si>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</si>
  <si>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</si>
  <si>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</si>
  <si>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</si>
  <si>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</si>
  <si>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</si>
  <si>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</si>
  <si>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</si>
  <si>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</si>
  <si>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</si>
  <si>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</si>
  <si>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</si>
  <si>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</si>
  <si>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</si>
  <si>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</si>
  <si>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</si>
  <si>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</si>
  <si>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</si>
  <si>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</si>
  <si>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</si>
  <si>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</si>
  <si>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</si>
  <si>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</si>
  <si>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</si>
  <si>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</si>
  <si>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</si>
  <si>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</si>
  <si>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</si>
  <si>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</si>
  <si>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</si>
  <si>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</si>
  <si>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</si>
  <si>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</si>
  <si>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</si>
  <si>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</si>
  <si>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</si>
  <si>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</si>
  <si>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</si>
  <si>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</si>
  <si>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</si>
  <si>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</si>
  <si>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</si>
  <si>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</si>
  <si>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</si>
  <si>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</si>
  <si>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</si>
  <si>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</si>
  <si>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</si>
  <si>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</si>
  <si>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</si>
  <si>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</si>
  <si>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</si>
  <si>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</si>
  <si>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</si>
  <si>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</si>
  <si>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</si>
  <si>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</si>
  <si>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</si>
  <si>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</si>
  <si>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</si>
  <si>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</si>
  <si>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</si>
  <si>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</si>
  <si>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</si>
  <si>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</si>
  <si>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</si>
  <si>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</si>
  <si>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</si>
  <si>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</si>
  <si>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</si>
  <si>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</si>
  <si>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</si>
  <si>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</si>
  <si>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</si>
  <si>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</si>
  <si>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</si>
  <si>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</si>
  <si>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</si>
  <si>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</si>
  <si>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</si>
  <si>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</si>
  <si>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</si>
  <si>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</si>
  <si>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</si>
  <si>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</si>
  <si>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</si>
  <si>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</si>
  <si>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</si>
  <si>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</si>
  <si>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</si>
  <si>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</si>
  <si>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</si>
  <si>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</si>
  <si>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</si>
  <si>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</si>
  <si>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</si>
  <si>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</si>
  <si>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</si>
  <si>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</si>
  <si>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</si>
  <si>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</si>
  <si>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</si>
  <si>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</si>
  <si>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</si>
  <si>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</si>
  <si>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</si>
  <si>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</si>
  <si>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</si>
  <si>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</si>
  <si>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</si>
  <si>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</si>
  <si>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</si>
  <si>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</si>
  <si>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</si>
  <si>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</si>
  <si>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</si>
  <si>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</si>
  <si>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</si>
  <si>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</si>
  <si>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</si>
  <si>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</si>
  <si>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</si>
  <si>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</si>
  <si>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</si>
  <si>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</si>
  <si>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</si>
  <si>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</si>
  <si>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</si>
  <si>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</si>
  <si>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</si>
  <si>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</si>
  <si>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</si>
  <si>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</si>
  <si>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</si>
  <si>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</si>
  <si>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</si>
  <si>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</si>
  <si>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</si>
  <si>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</si>
  <si>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</si>
  <si>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</si>
  <si>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</si>
  <si>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</si>
  <si>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</si>
  <si>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</si>
  <si>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</si>
  <si>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</si>
  <si>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</si>
  <si>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</si>
  <si>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</si>
  <si>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</si>
  <si>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</si>
  <si>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</si>
  <si>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</si>
  <si>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</si>
  <si>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</si>
  <si>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</si>
  <si>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</si>
  <si>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</si>
  <si>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</si>
  <si>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</si>
  <si>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</si>
  <si>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</si>
  <si>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</si>
  <si>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</si>
  <si>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</si>
  <si>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</si>
  <si>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</si>
  <si>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</si>
  <si>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</si>
  <si>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</si>
  <si>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</si>
  <si>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</si>
  <si>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</si>
  <si>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</si>
  <si>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</si>
  <si>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</si>
  <si>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</si>
  <si>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</si>
  <si>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</si>
  <si>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</si>
  <si>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</si>
  <si>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</si>
  <si>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</si>
  <si>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</si>
  <si>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</si>
  <si>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</si>
  <si>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</si>
  <si>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</si>
  <si>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</si>
  <si>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</si>
  <si>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</si>
  <si>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</si>
  <si>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</si>
  <si>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</si>
  <si>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</si>
  <si>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</si>
  <si>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</si>
  <si>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</si>
  <si>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</si>
  <si>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</si>
  <si>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</si>
  <si>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</si>
  <si>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</si>
  <si>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</si>
  <si>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</si>
  <si>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</si>
  <si>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</si>
  <si>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</si>
  <si>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</si>
  <si>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</si>
  <si>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</si>
  <si>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</si>
  <si>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</si>
  <si>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</si>
  <si>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</si>
  <si>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</si>
  <si>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</si>
  <si>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</si>
  <si>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</si>
  <si>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</si>
  <si>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</si>
  <si>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</si>
  <si>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</si>
  <si>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</si>
  <si>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</si>
  <si>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</si>
  <si>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</si>
  <si>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</si>
  <si>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</si>
  <si>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</si>
  <si>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</si>
  <si>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</si>
  <si>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</si>
  <si>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</si>
  <si>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</si>
  <si>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</si>
  <si>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</si>
  <si>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</si>
  <si>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</si>
  <si>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</si>
  <si>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</si>
  <si>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</si>
  <si>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</si>
  <si>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</si>
  <si>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</si>
  <si>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</si>
  <si>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</si>
  <si>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</si>
  <si>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</si>
  <si>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</si>
  <si>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</si>
  <si>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</si>
  <si>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</si>
  <si>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</si>
  <si>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</si>
  <si>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</si>
  <si>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</si>
  <si>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</si>
  <si>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</si>
  <si>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</si>
  <si>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</si>
  <si>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</si>
  <si>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</si>
  <si>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</si>
  <si>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</si>
  <si>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</si>
  <si>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</si>
  <si>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</si>
  <si>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</si>
  <si>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</si>
  <si>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</si>
  <si>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</si>
  <si>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</si>
  <si>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</si>
  <si>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</si>
  <si>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</si>
  <si>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</si>
  <si>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</si>
  <si>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</si>
  <si>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</si>
  <si>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</si>
  <si>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</si>
  <si>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</si>
  <si>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</si>
  <si>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</si>
  <si>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</si>
  <si>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</si>
  <si>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</si>
  <si>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</si>
  <si>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</si>
  <si>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</si>
  <si>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</si>
  <si>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</si>
  <si>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</si>
  <si>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</si>
  <si>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</si>
  <si>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</si>
  <si>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</si>
  <si>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</si>
  <si>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</si>
  <si>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</si>
  <si>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</si>
  <si>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</si>
  <si>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</si>
  <si>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</si>
  <si>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</si>
  <si>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</si>
  <si>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</si>
  <si>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</si>
  <si>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</si>
  <si>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</si>
  <si>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</si>
  <si>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</si>
  <si>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</si>
  <si>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</si>
  <si>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</si>
  <si>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</si>
  <si>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</si>
  <si>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</si>
  <si>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</si>
  <si>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</si>
  <si>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</si>
  <si>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</si>
  <si>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</si>
  <si>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</si>
  <si>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</si>
  <si>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</si>
  <si>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</si>
  <si>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</si>
  <si>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</si>
  <si>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</si>
  <si>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</si>
  <si>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</si>
  <si>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</si>
  <si>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</si>
  <si>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</si>
  <si>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</si>
  <si>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</si>
  <si>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</si>
  <si>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</si>
  <si>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</si>
  <si>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</si>
  <si>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</si>
  <si>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</si>
  <si>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</si>
  <si>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</si>
  <si>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</si>
  <si>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</si>
  <si>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</si>
  <si>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</si>
  <si>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</si>
  <si>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</si>
  <si>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</si>
  <si>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</si>
  <si>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</si>
  <si>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</si>
  <si>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</si>
  <si>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</si>
  <si>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</si>
  <si>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</si>
  <si>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</si>
  <si>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</si>
  <si>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</si>
  <si>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</si>
  <si>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</si>
  <si>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</si>
  <si>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</si>
  <si>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</si>
  <si>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</si>
  <si>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</si>
  <si>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</si>
  <si>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</si>
  <si>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</si>
  <si>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</si>
  <si>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</si>
  <si>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</si>
  <si>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</si>
  <si>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</si>
  <si>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</si>
  <si>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</si>
  <si>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</si>
  <si>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</si>
  <si>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</si>
  <si>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</si>
  <si>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</si>
  <si>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</si>
  <si>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</si>
  <si>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</si>
  <si>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</si>
  <si>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</si>
  <si>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</si>
  <si>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</si>
  <si>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</si>
  <si>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</si>
  <si>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</si>
  <si>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</si>
  <si>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</si>
  <si>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</si>
  <si>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</si>
  <si>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</si>
  <si>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</si>
  <si>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</si>
  <si>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</si>
  <si>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</si>
  <si>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</si>
  <si>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</si>
  <si>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</si>
  <si>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</si>
  <si>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</si>
  <si>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</si>
  <si>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</si>
  <si>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</si>
  <si>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</si>
  <si>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</si>
  <si>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</si>
  <si>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</si>
  <si>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</si>
  <si>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</si>
  <si>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</si>
  <si>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</si>
  <si>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</si>
  <si>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</si>
  <si>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</si>
  <si>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</si>
  <si>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</si>
  <si>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</si>
  <si>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</si>
  <si>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</si>
  <si>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</si>
  <si>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</si>
  <si>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</si>
  <si>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</si>
  <si>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</si>
  <si>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</si>
  <si>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</si>
  <si>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</si>
  <si>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</si>
  <si>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</si>
  <si>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</si>
  <si>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</si>
  <si>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</si>
  <si>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</si>
  <si>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</si>
  <si>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</si>
  <si>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</si>
  <si>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</si>
  <si>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</si>
  <si>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</si>
  <si>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</si>
  <si>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</si>
  <si>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</si>
  <si>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</si>
  <si>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</si>
  <si>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</si>
  <si>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</si>
  <si>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</si>
  <si>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</si>
  <si>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</si>
  <si>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</si>
  <si>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</si>
  <si>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</si>
  <si>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</si>
  <si>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</si>
  <si>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</si>
  <si>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</si>
  <si>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</si>
  <si>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</si>
  <si>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</si>
  <si>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</si>
  <si>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</si>
  <si>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</si>
  <si>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</si>
  <si>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</si>
  <si>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</si>
  <si>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</si>
  <si>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</si>
  <si>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</si>
  <si>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</si>
  <si>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</si>
  <si>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</si>
  <si>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</si>
  <si>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</si>
  <si>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</si>
  <si>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</si>
  <si>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</si>
  <si>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</si>
  <si>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</si>
  <si>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</si>
  <si>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</si>
  <si>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</si>
  <si>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</si>
  <si>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</si>
  <si>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</si>
  <si>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</si>
  <si>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</si>
  <si>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</si>
  <si>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</si>
  <si>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</si>
  <si>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</si>
  <si>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</si>
  <si>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</si>
  <si>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</si>
  <si>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</si>
  <si>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</si>
  <si>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</si>
  <si>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</si>
  <si>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</si>
  <si>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</si>
  <si>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</si>
  <si>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</si>
  <si>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</si>
  <si>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</si>
  <si>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</si>
  <si>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</si>
  <si>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</si>
  <si>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</si>
  <si>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</si>
  <si>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</si>
  <si>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</si>
  <si>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</si>
  <si>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</si>
  <si>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</si>
  <si>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</si>
  <si>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</si>
  <si>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</si>
  <si>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</si>
  <si>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</si>
  <si>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</si>
  <si>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</si>
  <si>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</si>
  <si>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</si>
  <si>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</si>
  <si>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</si>
  <si>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</si>
  <si>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</si>
  <si>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</si>
  <si>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</si>
  <si>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</si>
  <si>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</si>
  <si>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</si>
  <si>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</si>
  <si>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</si>
  <si>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</si>
  <si>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</si>
  <si>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</si>
  <si>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</si>
  <si>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</si>
  <si>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</si>
  <si>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</si>
  <si>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</si>
  <si>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</si>
  <si>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</si>
  <si>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</si>
  <si>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</si>
  <si>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</si>
  <si>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</si>
  <si>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</si>
  <si>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</si>
  <si>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</si>
  <si>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</si>
  <si>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</si>
  <si>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</si>
  <si>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</si>
  <si>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</si>
  <si>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</si>
  <si>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</si>
  <si>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</si>
  <si>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</si>
  <si>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</si>
  <si>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</si>
  <si>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</si>
  <si>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</si>
  <si>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</si>
  <si>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</si>
  <si>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</si>
  <si>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</si>
  <si>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</si>
  <si>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</si>
  <si>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</si>
  <si>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</si>
  <si>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</si>
  <si>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</si>
  <si>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</si>
  <si>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</si>
  <si>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</si>
  <si>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</si>
  <si>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</si>
  <si>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</si>
  <si>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</si>
  <si>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</si>
  <si>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</si>
  <si>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</si>
  <si>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</si>
  <si>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</si>
  <si>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</si>
  <si>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</si>
  <si>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</si>
  <si>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</si>
  <si>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</si>
  <si>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</si>
  <si>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</si>
  <si>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</si>
  <si>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</si>
  <si>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</si>
  <si>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</si>
  <si>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</si>
  <si>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</si>
  <si>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</si>
  <si>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</si>
  <si>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</si>
  <si>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</si>
  <si>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</si>
  <si>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</si>
  <si>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</si>
  <si>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</si>
  <si>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</si>
  <si>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</si>
  <si>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</si>
  <si>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</si>
  <si>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</si>
  <si>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</si>
  <si>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</si>
  <si>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</si>
  <si>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</si>
  <si>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</si>
  <si>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</si>
  <si>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</si>
  <si>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</si>
  <si>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</si>
  <si>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</si>
  <si>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</si>
  <si>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</si>
  <si>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</si>
  <si>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</si>
  <si>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</si>
  <si>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</si>
  <si>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</si>
  <si>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</si>
  <si>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</si>
  <si>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</si>
  <si>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</si>
  <si>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</si>
  <si>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</si>
  <si>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</si>
  <si>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</si>
  <si>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</si>
  <si>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</si>
  <si>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</si>
  <si>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</si>
  <si>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</si>
  <si>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</si>
  <si>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</si>
  <si>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</si>
  <si>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</si>
  <si>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</si>
  <si>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</si>
  <si>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</si>
  <si>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</si>
  <si>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</si>
  <si>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</si>
  <si>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</si>
  <si>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</si>
  <si>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</si>
  <si>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</si>
  <si>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</si>
  <si>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</si>
  <si>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</si>
  <si>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</si>
  <si>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</si>
  <si>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</si>
  <si>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</si>
  <si>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</si>
  <si>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</si>
  <si>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</si>
  <si>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</si>
  <si>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</si>
  <si>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</si>
  <si>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</si>
  <si>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</si>
  <si>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</si>
  <si>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</si>
  <si>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</si>
  <si>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</si>
  <si>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</si>
  <si>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</si>
  <si>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</si>
  <si>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</si>
  <si>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</si>
  <si>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</si>
  <si>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</si>
  <si>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</si>
  <si>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</si>
  <si>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</si>
  <si>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</si>
  <si>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</si>
  <si>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</si>
  <si>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</si>
  <si>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</si>
  <si>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</si>
  <si>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</si>
  <si>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</si>
  <si>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</si>
  <si>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</si>
  <si>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</si>
  <si>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</si>
  <si>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</si>
  <si>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</si>
  <si>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</si>
  <si>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</si>
  <si>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</si>
  <si>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</si>
  <si>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</si>
  <si>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</si>
  <si>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</si>
  <si>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</si>
  <si>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</si>
  <si>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</si>
  <si>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</si>
  <si>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</si>
  <si>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</si>
  <si>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</si>
  <si>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</si>
  <si>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</si>
  <si>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</si>
  <si>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</si>
  <si>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</si>
  <si>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</si>
  <si>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</si>
  <si>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</si>
  <si>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</si>
  <si>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</si>
  <si>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</si>
  <si>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</si>
  <si>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</si>
  <si>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</si>
  <si>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</si>
  <si>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</si>
  <si>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</si>
  <si>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</si>
  <si>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</si>
  <si>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</si>
  <si>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</si>
  <si>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</si>
  <si>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</si>
  <si>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</si>
  <si>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</si>
  <si>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</si>
  <si>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</si>
  <si>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</si>
  <si>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</si>
  <si>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</si>
  <si>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</si>
  <si>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</si>
  <si>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</si>
  <si>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</si>
  <si>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</si>
  <si>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</si>
  <si>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</si>
  <si>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</si>
  <si>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</si>
  <si>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</si>
  <si>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</si>
  <si>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</si>
  <si>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</si>
  <si>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</si>
  <si>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</si>
  <si>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</si>
  <si>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</si>
  <si>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</si>
  <si>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</si>
  <si>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</si>
  <si>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</si>
  <si>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</si>
  <si>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</si>
  <si>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</si>
  <si>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</si>
  <si>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</si>
  <si>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</si>
  <si>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</si>
  <si>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</si>
  <si>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</si>
  <si>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</si>
  <si>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</si>
  <si>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</si>
  <si>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</si>
  <si>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</si>
  <si>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</si>
  <si>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</si>
  <si>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</si>
  <si>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</si>
  <si>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</si>
  <si>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</si>
  <si>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</si>
  <si>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</si>
  <si>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</si>
  <si>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</si>
  <si>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</si>
  <si>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</si>
  <si>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</si>
  <si>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</si>
  <si>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</si>
  <si>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</si>
  <si>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</si>
  <si>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</si>
  <si>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</si>
  <si>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</si>
  <si>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</si>
  <si>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</si>
  <si>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</si>
  <si>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</si>
  <si>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</si>
  <si>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</si>
  <si>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</si>
  <si>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</si>
  <si>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</si>
  <si>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</si>
  <si>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</si>
  <si>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</si>
  <si>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</si>
  <si>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</si>
  <si>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</si>
  <si>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</si>
  <si>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</si>
  <si>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</si>
  <si>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</si>
  <si>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</si>
  <si>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</si>
  <si>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</si>
  <si>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</si>
  <si>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</si>
  <si>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</si>
  <si>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</si>
  <si>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</si>
  <si>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</si>
  <si>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</si>
  <si>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</si>
  <si>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</si>
  <si>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</si>
  <si>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</si>
  <si>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</si>
  <si>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</si>
  <si>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</si>
  <si>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</si>
  <si>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</si>
  <si>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</si>
  <si>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</si>
  <si>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</si>
  <si>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</si>
  <si>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</si>
  <si>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</si>
  <si>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</si>
  <si>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</si>
  <si>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</si>
  <si>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</si>
  <si>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</si>
  <si>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</si>
  <si>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</si>
  <si>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</si>
  <si>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</si>
  <si>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</si>
  <si>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</si>
  <si>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</si>
  <si>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</si>
  <si>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</si>
  <si>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</si>
  <si>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</si>
  <si>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</si>
  <si>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</si>
  <si>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</si>
  <si>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</si>
  <si>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</si>
  <si>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</si>
  <si>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</si>
  <si>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</si>
  <si>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</si>
  <si>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</si>
  <si>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</si>
  <si>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</si>
  <si>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</si>
  <si>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</si>
  <si>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</si>
  <si>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</si>
  <si>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</si>
  <si>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</si>
  <si>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</si>
  <si>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</si>
  <si>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</si>
  <si>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</si>
  <si>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</si>
  <si>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</si>
  <si>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</si>
  <si>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</si>
  <si>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</si>
  <si>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</si>
  <si>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</si>
  <si>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</si>
  <si>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</si>
  <si>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</si>
  <si>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</si>
  <si>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</si>
  <si>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</si>
  <si>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</si>
  <si>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</si>
  <si>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</si>
  <si>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</si>
  <si>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</si>
  <si>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</si>
  <si>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</si>
  <si>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</si>
  <si>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</si>
  <si>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</si>
  <si>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</si>
  <si>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</si>
  <si>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</si>
  <si>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</si>
  <si>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</si>
  <si>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</si>
  <si>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</si>
  <si>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</si>
  <si>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</si>
  <si>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</si>
  <si>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</si>
  <si>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</si>
  <si>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</si>
  <si>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</si>
  <si>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</si>
  <si>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</si>
  <si>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</si>
  <si>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</si>
  <si>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</si>
  <si>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</si>
  <si>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</si>
  <si>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</si>
  <si>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</si>
  <si>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</si>
  <si>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</si>
  <si>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</si>
  <si>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</si>
  <si>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</si>
  <si>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</si>
  <si>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</si>
  <si>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</si>
  <si>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</si>
  <si>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</si>
  <si>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</si>
  <si>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</si>
  <si>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</si>
  <si>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</si>
  <si>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</si>
  <si>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</si>
  <si>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</si>
  <si>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</si>
  <si>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</si>
  <si>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</si>
  <si>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</si>
  <si>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</si>
  <si>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</si>
  <si>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</si>
  <si>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</si>
  <si>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</si>
  <si>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</si>
  <si>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</si>
  <si>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</si>
  <si>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</si>
  <si>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</si>
  <si>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</si>
  <si>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</si>
  <si>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</si>
  <si>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</si>
  <si>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</si>
  <si>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</si>
  <si>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</si>
  <si>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</si>
  <si>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</si>
  <si>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</si>
  <si>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</si>
  <si>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</si>
  <si>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</si>
  <si>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</si>
  <si>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</si>
  <si>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</si>
  <si>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</si>
  <si>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</si>
  <si>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</si>
  <si>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</si>
  <si>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</si>
  <si>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</si>
  <si>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</si>
  <si>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</si>
  <si>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</si>
  <si>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</si>
  <si>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</si>
  <si>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</si>
  <si>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</si>
  <si>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</si>
  <si>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</si>
  <si>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</si>
  <si>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</si>
  <si>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</si>
  <si>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</si>
  <si>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</si>
  <si>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</si>
  <si>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</si>
  <si>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</si>
  <si>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</si>
  <si>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</si>
  <si>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</si>
  <si>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</si>
  <si>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</si>
  <si>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</si>
  <si>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</si>
  <si>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</si>
  <si>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</si>
  <si>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</si>
  <si>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</si>
  <si>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</si>
  <si>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</si>
  <si>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</si>
  <si>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</si>
  <si>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</si>
  <si>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</si>
  <si>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</si>
  <si>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</si>
  <si>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</si>
  <si>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</si>
  <si>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</si>
  <si>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</si>
  <si>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</si>
  <si>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</si>
  <si>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</si>
  <si>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</si>
  <si>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</si>
  <si>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</si>
  <si>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</si>
  <si>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</si>
  <si>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</si>
  <si>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</si>
  <si>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</si>
  <si>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</si>
  <si>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</si>
  <si>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</si>
  <si>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</si>
  <si>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</si>
  <si>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</si>
  <si>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</si>
  <si>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</si>
  <si>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</si>
  <si>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</si>
  <si>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</si>
  <si>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</si>
  <si>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</si>
  <si>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</si>
  <si>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</si>
  <si>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</si>
  <si>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</si>
  <si>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</si>
  <si>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</si>
  <si>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</si>
  <si>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</si>
  <si>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</si>
  <si>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</si>
  <si>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</si>
  <si>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</si>
  <si>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</si>
  <si>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</si>
  <si>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</si>
  <si>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</si>
  <si>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</si>
  <si>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</si>
  <si>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</si>
  <si>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</si>
  <si>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</si>
  <si>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</si>
  <si>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</si>
  <si>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</si>
  <si>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</si>
  <si>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</si>
  <si>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</si>
  <si>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</si>
  <si>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</si>
  <si>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</si>
  <si>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</si>
  <si>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</si>
  <si>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</si>
  <si>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</si>
  <si>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</si>
  <si>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</si>
  <si>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</si>
  <si>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</si>
  <si>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</si>
  <si>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</si>
  <si>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</si>
  <si>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</si>
  <si>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</si>
  <si>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</si>
  <si>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</si>
  <si>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</si>
  <si>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</si>
  <si>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</si>
  <si>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</si>
  <si>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</si>
  <si>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</si>
  <si>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</si>
  <si>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</si>
  <si>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</si>
  <si>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</si>
  <si>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</si>
  <si>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</si>
  <si>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</si>
  <si>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</si>
  <si>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</si>
  <si>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</si>
  <si>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</si>
  <si>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</si>
  <si>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</si>
  <si>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</si>
  <si>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</si>
  <si>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</si>
  <si>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</si>
  <si>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</si>
  <si>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</si>
  <si>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</si>
  <si>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</si>
  <si>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</si>
  <si>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</si>
  <si>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</si>
  <si>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</si>
  <si>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</si>
  <si>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</si>
  <si>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</si>
  <si>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</si>
  <si>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</si>
  <si>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</si>
  <si>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</si>
  <si>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</si>
  <si>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</si>
  <si>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</si>
  <si>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</si>
  <si>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</si>
  <si>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</si>
  <si>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</si>
  <si>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</si>
  <si>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</si>
  <si>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</si>
  <si>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</si>
  <si>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</si>
  <si>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</si>
  <si>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</si>
  <si>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</si>
  <si>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</si>
  <si>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</si>
  <si>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</si>
  <si>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</si>
  <si>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</si>
  <si>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</si>
  <si>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</si>
  <si>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</si>
  <si>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</si>
  <si>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</si>
  <si>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</si>
  <si>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</si>
  <si>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</si>
  <si>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</si>
  <si>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</si>
  <si>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</si>
  <si>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</si>
  <si>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</si>
  <si>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</si>
  <si>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</si>
  <si>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</si>
  <si>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</si>
  <si>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</si>
  <si>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</si>
  <si>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</si>
  <si>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</si>
  <si>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</si>
  <si>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</si>
  <si>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</si>
  <si>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</si>
  <si>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</si>
  <si>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</si>
  <si>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</si>
  <si>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</si>
  <si>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</si>
  <si>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</si>
  <si>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</si>
  <si>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</si>
  <si>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</si>
  <si>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</si>
  <si>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</si>
  <si>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</si>
  <si>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</si>
  <si>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</si>
  <si>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</si>
  <si>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</si>
  <si>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</si>
  <si>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</si>
  <si>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</si>
  <si>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</si>
  <si>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</si>
  <si>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</si>
  <si>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</si>
  <si>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</si>
  <si>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</si>
  <si>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</si>
  <si>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</si>
  <si>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</si>
  <si>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</si>
  <si>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</si>
  <si>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</si>
  <si>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</si>
  <si>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</si>
  <si>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</si>
  <si>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</si>
  <si>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</si>
  <si>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</si>
  <si>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</si>
  <si>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</si>
  <si>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</si>
  <si>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</si>
  <si>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</si>
  <si>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</si>
  <si>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</si>
  <si>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</si>
  <si>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</si>
  <si>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</si>
  <si>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</si>
  <si>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</si>
  <si>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</si>
  <si>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</si>
  <si>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</si>
  <si>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</si>
  <si>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</si>
  <si>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</si>
  <si>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</si>
  <si>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</si>
  <si>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</si>
  <si>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</si>
  <si>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</si>
  <si>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</si>
  <si>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</si>
  <si>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</si>
  <si>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</si>
  <si>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</si>
  <si>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</si>
  <si>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</si>
  <si>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</si>
  <si>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</si>
  <si>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</si>
  <si>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</si>
  <si>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</si>
  <si>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</si>
  <si>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</si>
  <si>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</si>
  <si>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</si>
  <si>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</si>
  <si>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</si>
  <si>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</si>
  <si>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</si>
  <si>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</si>
  <si>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</si>
  <si>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</si>
  <si>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</si>
  <si>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</si>
  <si>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</si>
  <si>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</si>
  <si>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</si>
  <si>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</si>
  <si>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</si>
  <si>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</si>
  <si>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</si>
  <si>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</si>
  <si>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</si>
  <si>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</si>
  <si>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</si>
  <si>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</si>
  <si>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</si>
  <si>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</si>
  <si>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</si>
  <si>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</si>
  <si>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</si>
  <si>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</si>
  <si>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</si>
  <si>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</si>
  <si>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</si>
  <si>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</si>
  <si>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</si>
  <si>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</si>
  <si>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</si>
  <si>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</si>
  <si>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</si>
  <si>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</si>
  <si>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</si>
  <si>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</si>
  <si>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</si>
  <si>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</si>
  <si>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</si>
  <si>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</si>
  <si>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</si>
  <si>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</si>
  <si>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</si>
  <si>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</si>
  <si>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</si>
  <si>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</si>
  <si>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</si>
  <si>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</si>
  <si>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</si>
  <si>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</si>
  <si>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</si>
  <si>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</si>
  <si>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</si>
  <si>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</si>
  <si>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</si>
  <si>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</si>
  <si>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</si>
  <si>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</si>
  <si>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</si>
  <si>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</si>
  <si>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</si>
  <si>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</si>
  <si>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</si>
  <si>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</si>
  <si>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</si>
  <si>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</si>
  <si>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</si>
  <si>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</si>
  <si>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</si>
  <si>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</si>
  <si>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</si>
  <si>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</si>
  <si>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</si>
  <si>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</si>
  <si>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</si>
  <si>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</si>
  <si>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</si>
  <si>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</si>
  <si>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</si>
  <si>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</si>
  <si>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</si>
  <si>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</si>
  <si>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</si>
  <si>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</si>
  <si>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</si>
  <si>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</si>
  <si>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</si>
  <si>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</si>
  <si>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</si>
  <si>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</si>
  <si>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</si>
  <si>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</si>
  <si>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</si>
  <si>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</si>
  <si>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</si>
  <si>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</si>
  <si>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</si>
  <si>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</si>
  <si>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</si>
  <si>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</si>
  <si>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</si>
  <si>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</si>
  <si>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</si>
  <si>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</si>
  <si>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</si>
  <si>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</si>
  <si>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</si>
  <si>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</si>
  <si>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</si>
  <si>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</si>
  <si>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</si>
  <si>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</si>
  <si>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</si>
  <si>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</si>
  <si>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</si>
  <si>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</si>
  <si>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</si>
  <si>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</si>
  <si>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</si>
  <si>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</si>
  <si>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</si>
  <si>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</si>
  <si>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</si>
  <si>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</si>
  <si>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</si>
  <si>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</si>
  <si>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</si>
  <si>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</si>
  <si>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</si>
  <si>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</si>
  <si>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</si>
  <si>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</si>
  <si>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</si>
  <si>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</si>
  <si>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</si>
  <si>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</si>
  <si>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</si>
  <si>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</si>
  <si>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</si>
  <si>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</si>
  <si>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</si>
  <si>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</si>
  <si>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</si>
  <si>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</si>
  <si>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</si>
  <si>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</si>
  <si>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</si>
  <si>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</si>
  <si>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</si>
  <si>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</si>
  <si>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</si>
  <si>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</si>
  <si>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</si>
  <si>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</si>
  <si>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</si>
  <si>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</si>
  <si>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</si>
  <si>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</si>
  <si>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</si>
  <si>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</si>
  <si>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</si>
  <si>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</si>
  <si>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</si>
  <si>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</si>
  <si>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</si>
  <si>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</si>
  <si>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</si>
  <si>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</si>
  <si>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</si>
  <si>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</si>
  <si>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</si>
  <si>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</si>
  <si>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</si>
  <si>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</si>
  <si>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</si>
  <si>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</si>
  <si>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</si>
  <si>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</si>
  <si>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</si>
  <si>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</si>
  <si>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</si>
  <si>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</si>
  <si>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</si>
  <si>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</si>
  <si>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</si>
  <si>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</si>
  <si>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</si>
  <si>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</si>
  <si>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</si>
  <si>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</si>
  <si>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</si>
  <si>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</si>
  <si>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</si>
  <si>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</si>
  <si>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</si>
  <si>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</si>
  <si>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</si>
  <si>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</si>
  <si>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</si>
  <si>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</si>
  <si>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</si>
  <si>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</si>
  <si>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</si>
  <si>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</si>
  <si>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</si>
  <si>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</si>
  <si>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</si>
  <si>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</si>
  <si>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</si>
  <si>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</si>
  <si>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</si>
  <si>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</si>
  <si>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</si>
  <si>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</si>
  <si>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</si>
  <si>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</si>
  <si>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</si>
  <si>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</si>
  <si>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</si>
  <si>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</si>
  <si>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</si>
  <si>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</si>
  <si>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</si>
  <si>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</si>
  <si>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</si>
  <si>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</si>
  <si>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</si>
  <si>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</si>
  <si>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</si>
  <si>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</si>
  <si>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</si>
  <si>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</si>
  <si>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</si>
  <si>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</si>
  <si>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</si>
  <si>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</si>
  <si>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</si>
  <si>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</si>
  <si>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</si>
  <si>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</si>
  <si>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</si>
  <si>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</si>
  <si>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</si>
  <si>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</si>
  <si>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</si>
  <si>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</si>
  <si>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</si>
  <si>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</si>
  <si>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</si>
  <si>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</si>
  <si>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</si>
  <si>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</si>
  <si>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</si>
  <si>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</si>
  <si>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</si>
  <si>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</si>
  <si>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</si>
  <si>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</si>
  <si>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</si>
  <si>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</si>
  <si>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</si>
  <si>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</si>
  <si>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</si>
  <si>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</si>
  <si>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</si>
  <si>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</si>
  <si>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</si>
  <si>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</si>
  <si>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</si>
  <si>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</si>
  <si>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</si>
  <si>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</si>
  <si>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</si>
  <si>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</si>
  <si>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</si>
  <si>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</si>
  <si>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</si>
  <si>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</si>
  <si>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</si>
  <si>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</si>
  <si>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</si>
  <si>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</si>
  <si>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</si>
  <si>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</si>
  <si>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</si>
  <si>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</si>
  <si>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</si>
  <si>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</si>
  <si>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</si>
  <si>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</si>
  <si>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</si>
  <si>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</si>
  <si>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</si>
  <si>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</si>
  <si>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</si>
  <si>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</si>
  <si>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</si>
  <si>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</si>
  <si>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</si>
  <si>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</si>
  <si>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</si>
  <si>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</si>
  <si>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</si>
  <si>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</si>
  <si>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</si>
  <si>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</si>
  <si>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</si>
  <si>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</si>
  <si>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</si>
  <si>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</si>
  <si>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</si>
  <si>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</si>
  <si>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</si>
  <si>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</si>
  <si>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</si>
  <si>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</si>
  <si>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</si>
  <si>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</si>
  <si>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</si>
  <si>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</si>
  <si>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</si>
  <si>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</si>
  <si>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</si>
  <si>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</si>
  <si>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</si>
  <si>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</si>
  <si>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</si>
  <si>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</si>
  <si>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</si>
  <si>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</si>
  <si>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</si>
  <si>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</si>
  <si>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</si>
  <si>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</si>
  <si>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</si>
  <si>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</si>
  <si>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</si>
  <si>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</si>
  <si>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</si>
  <si>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</si>
  <si>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</si>
  <si>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</si>
  <si>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</si>
  <si>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</si>
  <si>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</si>
  <si>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</si>
  <si>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</si>
  <si>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</si>
  <si>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</si>
  <si>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</si>
  <si>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</si>
  <si>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</si>
  <si>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</si>
  <si>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</si>
  <si>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</si>
  <si>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</si>
  <si>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</si>
  <si>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</si>
  <si>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</si>
  <si>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</si>
  <si>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</si>
  <si>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</si>
  <si>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</si>
  <si>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</si>
  <si>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</si>
  <si>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</si>
  <si>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</si>
  <si>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</si>
  <si>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</si>
  <si>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</si>
  <si>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</si>
  <si>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</si>
  <si>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</si>
  <si>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</si>
  <si>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</si>
  <si>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</si>
  <si>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</si>
  <si>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</si>
  <si>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</si>
  <si>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</si>
  <si>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</si>
  <si>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</si>
  <si>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</si>
  <si>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</si>
  <si>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</si>
  <si>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</si>
  <si>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</si>
  <si>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</si>
  <si>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</si>
  <si>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</si>
  <si>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</si>
  <si>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</si>
  <si>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</si>
  <si>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</si>
  <si>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</si>
  <si>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</si>
  <si>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</si>
  <si>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</si>
  <si>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</si>
  <si>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</si>
  <si>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</si>
  <si>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</si>
  <si>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</si>
  <si>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</si>
  <si>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</si>
  <si>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</si>
  <si>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</si>
  <si>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</si>
  <si>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</si>
  <si>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</si>
  <si>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</si>
  <si>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</si>
  <si>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</si>
  <si>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</si>
  <si>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</si>
  <si>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</si>
  <si>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</si>
  <si>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</si>
  <si>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</si>
  <si>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</si>
  <si>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</si>
  <si>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</si>
  <si>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</si>
  <si>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</si>
  <si>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</si>
  <si>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</si>
  <si>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</si>
  <si>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</si>
  <si>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</si>
  <si>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</si>
  <si>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</si>
  <si>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</si>
  <si>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</si>
  <si>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</si>
  <si>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</si>
  <si>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</si>
  <si>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</si>
  <si>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</si>
  <si>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</si>
  <si>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</si>
  <si>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</si>
  <si>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</si>
  <si>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</si>
  <si>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</si>
  <si>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</si>
  <si>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</si>
  <si>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</si>
  <si>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</si>
  <si>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</si>
  <si>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</si>
  <si>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</si>
  <si>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</si>
  <si>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</si>
  <si>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</si>
  <si>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</si>
  <si>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</si>
  <si>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</si>
  <si>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</si>
  <si>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</si>
  <si>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</si>
  <si>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</si>
  <si>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</si>
  <si>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</si>
  <si>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</si>
  <si>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</si>
  <si>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</si>
  <si>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</si>
  <si>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</si>
  <si>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</si>
  <si>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</si>
  <si>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</si>
  <si>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</si>
  <si>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</si>
  <si>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</si>
  <si>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</si>
  <si>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</si>
  <si>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</si>
  <si>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</si>
  <si>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</si>
  <si>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</si>
  <si>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</si>
  <si>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</si>
  <si>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</si>
  <si>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</si>
  <si>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</si>
  <si>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</si>
  <si>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</si>
  <si>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</si>
  <si>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</si>
  <si>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</si>
  <si>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</si>
  <si>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</si>
  <si>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</si>
  <si>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</si>
  <si>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</si>
  <si>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</si>
  <si>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</si>
  <si>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</si>
  <si>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</si>
  <si>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</si>
  <si>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</si>
  <si>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</si>
  <si>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</si>
  <si>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</si>
  <si>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</si>
  <si>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</si>
  <si>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</si>
  <si>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</si>
  <si>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</si>
  <si>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</si>
  <si>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</si>
  <si>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</si>
  <si>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</si>
  <si>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</si>
  <si>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</si>
  <si>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</si>
  <si>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</si>
  <si>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</si>
  <si>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</si>
  <si>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</si>
  <si>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</si>
  <si>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</si>
  <si>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</si>
  <si>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</si>
  <si>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</si>
  <si>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</si>
  <si>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</si>
  <si>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</si>
  <si>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</si>
  <si>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</si>
  <si>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</si>
  <si>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</si>
  <si>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</si>
  <si>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</si>
  <si>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</si>
  <si>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</si>
  <si>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</si>
  <si>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</si>
  <si>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</si>
  <si>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</si>
  <si>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</si>
  <si>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</si>
  <si>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</si>
  <si>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</si>
  <si>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</si>
  <si>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</si>
  <si>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</si>
  <si>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</si>
  <si>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</si>
  <si>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</si>
  <si>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</si>
  <si>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</si>
  <si>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</si>
  <si>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</si>
  <si>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</si>
  <si>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</si>
  <si>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</si>
  <si>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</si>
  <si>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</si>
  <si>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</si>
  <si>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</si>
  <si>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</si>
  <si>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</si>
  <si>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</si>
  <si>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</si>
  <si>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</si>
  <si>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</si>
  <si>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</si>
  <si>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</si>
  <si>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</si>
  <si>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</si>
  <si>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</si>
  <si>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</si>
  <si>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</si>
  <si>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</si>
  <si>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</si>
  <si>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</si>
  <si>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</si>
  <si>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</si>
  <si>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</si>
  <si>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</si>
  <si>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</si>
  <si>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</si>
  <si>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</si>
  <si>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</si>
  <si>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</si>
  <si>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</si>
  <si>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</si>
  <si>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</si>
  <si>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</si>
  <si>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</si>
  <si>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</si>
  <si>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</si>
  <si>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</si>
  <si>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</si>
  <si>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</si>
  <si>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</si>
  <si>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</si>
  <si>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</si>
  <si>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</si>
  <si>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</si>
  <si>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</si>
  <si>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</si>
  <si>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</si>
  <si>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</si>
  <si>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</si>
  <si>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</si>
  <si>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</si>
  <si>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</si>
  <si>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</si>
  <si>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</si>
  <si>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</si>
  <si>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</si>
  <si>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</si>
  <si>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</si>
  <si>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</si>
  <si>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</si>
  <si>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</si>
  <si>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</si>
  <si>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</si>
  <si>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</si>
  <si>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</si>
  <si>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</si>
  <si>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</si>
  <si>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</si>
  <si>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</si>
  <si>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</si>
  <si>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</si>
  <si>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</si>
  <si>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</si>
  <si>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</si>
  <si>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</si>
  <si>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</si>
  <si>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</si>
  <si>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</si>
  <si>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</si>
  <si>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</si>
  <si>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</si>
  <si>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</si>
  <si>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</si>
  <si>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</si>
  <si>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</si>
  <si>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</si>
  <si>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</si>
  <si>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</si>
  <si>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</si>
  <si>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</si>
  <si>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</si>
  <si>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</si>
  <si>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</si>
  <si>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</si>
  <si>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</si>
  <si>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</si>
  <si>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</si>
  <si>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</si>
  <si>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</si>
  <si>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</si>
  <si>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</si>
  <si>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</si>
  <si>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</si>
  <si>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</si>
  <si>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</si>
  <si>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</si>
  <si>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</si>
  <si>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</si>
  <si>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</si>
  <si>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</si>
  <si>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</si>
  <si>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</si>
  <si>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</si>
  <si>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</si>
  <si>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</si>
  <si>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</si>
  <si>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</si>
  <si>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</si>
  <si>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</si>
  <si>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</si>
  <si>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</si>
  <si>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</si>
  <si>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</si>
  <si>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</si>
  <si>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</si>
  <si>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</si>
  <si>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</si>
  <si>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</si>
  <si>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</si>
  <si>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</si>
  <si>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</si>
  <si>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</si>
  <si>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</si>
  <si>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</si>
  <si>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</si>
  <si>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</si>
  <si>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</si>
  <si>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</si>
  <si>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</si>
  <si>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</si>
  <si>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</si>
  <si>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</si>
  <si>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</si>
  <si>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</si>
  <si>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</si>
  <si>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</si>
  <si>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</si>
  <si>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</si>
  <si>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</si>
  <si>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</si>
  <si>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</si>
  <si>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</si>
  <si>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</si>
  <si>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</si>
  <si>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</si>
  <si>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</si>
  <si>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</si>
  <si>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</si>
  <si>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</si>
  <si>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</si>
  <si>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</si>
  <si>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</si>
  <si>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</si>
  <si>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</si>
  <si>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</si>
  <si>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</si>
  <si>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</si>
  <si>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</si>
  <si>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</si>
  <si>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</si>
  <si>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</si>
  <si>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</si>
  <si>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</si>
  <si>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</si>
  <si>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</si>
  <si>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</si>
  <si>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</si>
  <si>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</si>
  <si>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</si>
  <si>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</si>
  <si>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</si>
  <si>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</si>
  <si>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</si>
  <si>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</si>
  <si>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</si>
  <si>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</si>
  <si>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</si>
  <si>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</si>
  <si>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</si>
  <si>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</si>
  <si>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</si>
  <si>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</si>
  <si>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</si>
  <si>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</si>
  <si>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</si>
  <si>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</si>
  <si>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</si>
  <si>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</si>
  <si>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</si>
  <si>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</si>
  <si>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</si>
  <si>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</si>
  <si>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</si>
  <si>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</si>
  <si>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</si>
  <si>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</si>
  <si>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</si>
  <si>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</si>
  <si>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</si>
  <si>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</si>
  <si>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</si>
  <si>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</si>
  <si>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</si>
  <si>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</si>
  <si>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</si>
  <si>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</si>
  <si>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</si>
  <si>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</si>
  <si>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</si>
  <si>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</si>
  <si>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</si>
  <si>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</si>
  <si>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</si>
  <si>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</si>
  <si>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</si>
  <si>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</si>
  <si>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</si>
  <si>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</si>
  <si>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</si>
  <si>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</si>
  <si>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</si>
  <si>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</si>
  <si>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</si>
  <si>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</si>
  <si>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</si>
  <si>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</si>
  <si>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</si>
  <si>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</si>
  <si>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</si>
  <si>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</si>
  <si>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</si>
  <si>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</si>
  <si>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</si>
  <si>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</si>
  <si>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</si>
  <si>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</si>
  <si>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</si>
  <si>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</si>
  <si>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</si>
  <si>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</si>
  <si>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</si>
  <si>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</si>
  <si>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</si>
  <si>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</si>
  <si>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</si>
  <si>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</si>
  <si>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</si>
  <si>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</si>
  <si>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</si>
  <si>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</si>
  <si>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</si>
  <si>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</si>
  <si>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</si>
  <si>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</si>
  <si>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</si>
  <si>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</si>
  <si>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</si>
  <si>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</si>
  <si>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</si>
  <si>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</si>
  <si>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</si>
  <si>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</si>
  <si>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</si>
  <si>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</si>
  <si>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</si>
  <si>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</si>
  <si>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</si>
  <si>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</si>
  <si>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</si>
  <si>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</si>
  <si>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</si>
  <si>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</si>
  <si>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</si>
  <si>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</si>
  <si>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</si>
  <si>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</si>
  <si>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</si>
  <si>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</si>
  <si>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</si>
  <si>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</si>
  <si>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</si>
  <si>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</si>
  <si>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</si>
  <si>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</si>
  <si>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</si>
  <si>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</si>
  <si>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</si>
  <si>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</si>
  <si>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</si>
  <si>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</si>
  <si>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</si>
  <si>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</si>
  <si>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</si>
  <si>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</si>
  <si>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</si>
  <si>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</si>
  <si>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</si>
  <si>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</si>
  <si>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</si>
  <si>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</si>
  <si>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</si>
  <si>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</si>
  <si>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</si>
  <si>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</si>
  <si>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</si>
  <si>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</si>
  <si>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</si>
  <si>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</si>
  <si>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</si>
  <si>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</si>
  <si>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</si>
  <si>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</si>
  <si>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</si>
  <si>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</si>
  <si>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</si>
  <si>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</si>
  <si>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</si>
  <si>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</si>
  <si>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</si>
  <si>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</si>
  <si>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</si>
  <si>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</si>
  <si>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</si>
  <si>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</si>
  <si>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</si>
  <si>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</si>
  <si>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</si>
  <si>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</si>
  <si>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</si>
  <si>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</si>
  <si>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</si>
  <si>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</si>
  <si>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</si>
  <si>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</si>
  <si>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</si>
  <si>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</si>
  <si>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</si>
  <si>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</si>
  <si>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</si>
  <si>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</si>
  <si>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</si>
  <si>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</si>
  <si>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</si>
  <si>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</si>
  <si>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</si>
  <si>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</si>
  <si>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</si>
  <si>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</si>
  <si>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</si>
  <si>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</si>
  <si>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</si>
  <si>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</si>
  <si>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</si>
  <si>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</si>
  <si>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</si>
  <si>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</si>
  <si>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</si>
  <si>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</si>
  <si>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</si>
  <si>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</si>
  <si>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</si>
  <si>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</si>
  <si>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</si>
  <si>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</si>
  <si>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</si>
  <si>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</si>
  <si>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</si>
  <si>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</si>
  <si>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</si>
  <si>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</si>
  <si>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</si>
  <si>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</si>
  <si>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</si>
  <si>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</si>
  <si>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</si>
  <si>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</si>
  <si>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</si>
  <si>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</si>
  <si>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</si>
  <si>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</si>
  <si>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</si>
  <si>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</si>
  <si>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</si>
  <si>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</si>
  <si>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</si>
  <si>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</si>
  <si>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</si>
  <si>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</si>
  <si>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</si>
  <si>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</si>
  <si>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</si>
  <si>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</si>
  <si>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</si>
  <si>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</si>
  <si>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</si>
  <si>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</si>
  <si>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</si>
  <si>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</si>
  <si>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</si>
  <si>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</si>
  <si>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</si>
  <si>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</si>
  <si>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</si>
  <si>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</si>
  <si>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</si>
  <si>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</si>
  <si>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</si>
  <si>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</si>
  <si>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</si>
  <si>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</si>
  <si>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</si>
  <si>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</si>
  <si>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</si>
  <si>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</si>
  <si>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</si>
  <si>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</si>
  <si>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</si>
  <si>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</si>
  <si>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</si>
  <si>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</si>
  <si>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</si>
  <si>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</si>
  <si>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</si>
  <si>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</si>
  <si>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</si>
  <si>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</si>
  <si>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</si>
  <si>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</si>
  <si>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</si>
  <si>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</si>
  <si>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</si>
  <si>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</si>
  <si>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</si>
  <si>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</si>
  <si>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</si>
  <si>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</si>
  <si>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</si>
  <si>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</si>
  <si>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</si>
  <si>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</si>
  <si>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</si>
  <si>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</si>
  <si>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</si>
  <si>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</si>
  <si>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</si>
  <si>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</si>
  <si>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</si>
  <si>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</si>
  <si>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</si>
  <si>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</si>
  <si>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</si>
  <si>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</si>
  <si>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</si>
  <si>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</si>
  <si>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</si>
  <si>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</si>
  <si>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</si>
  <si>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</si>
  <si>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</si>
  <si>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</si>
  <si>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</si>
  <si>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</si>
  <si>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</si>
  <si>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</si>
  <si>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</si>
  <si>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</si>
  <si>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</si>
  <si>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</si>
  <si>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</si>
  <si>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</si>
  <si>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</si>
  <si>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</si>
  <si>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</si>
  <si>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</si>
  <si>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</si>
  <si>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</si>
  <si>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</si>
  <si>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</si>
  <si>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</si>
  <si>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</si>
  <si>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</si>
  <si>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</si>
  <si>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</si>
  <si>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</si>
  <si>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</si>
  <si>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</si>
  <si>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</si>
  <si>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</si>
  <si>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</si>
  <si>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</si>
  <si>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</si>
  <si>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</si>
  <si>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</si>
  <si>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</si>
  <si>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</si>
  <si>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</si>
  <si>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</si>
  <si>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</si>
  <si>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</si>
  <si>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</si>
  <si>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</si>
  <si>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</si>
  <si>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</si>
  <si>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</si>
  <si>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</si>
  <si>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</si>
  <si>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</si>
  <si>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</si>
  <si>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</si>
  <si>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</si>
  <si>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</si>
  <si>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</si>
  <si>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</si>
  <si>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</si>
  <si>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</si>
  <si>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</si>
  <si>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</si>
  <si>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</si>
  <si>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</si>
  <si>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</si>
  <si>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</si>
  <si>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</si>
  <si>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</si>
  <si>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</si>
  <si>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</si>
  <si>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</si>
  <si>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</si>
  <si>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</si>
  <si>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</si>
  <si>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</si>
  <si>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</si>
  <si>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</si>
  <si>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</si>
  <si>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</si>
  <si>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</si>
  <si>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</si>
  <si>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</si>
  <si>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</si>
  <si>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</si>
  <si>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</si>
  <si>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</si>
  <si>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</si>
  <si>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</si>
  <si>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</si>
  <si>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</si>
  <si>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</si>
  <si>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</si>
  <si>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</si>
  <si>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</si>
  <si>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</si>
  <si>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</si>
  <si>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</si>
  <si>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</si>
  <si>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</si>
  <si>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</si>
  <si>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</si>
  <si>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</si>
  <si>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</si>
  <si>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</si>
  <si>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</si>
  <si>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</si>
  <si>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</si>
  <si>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</si>
  <si>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</si>
  <si>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</si>
  <si>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</si>
  <si>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</si>
  <si>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</si>
  <si>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</si>
  <si>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</si>
  <si>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</si>
  <si>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</si>
  <si>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</si>
  <si>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</si>
  <si>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</si>
  <si>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</si>
  <si>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</si>
  <si>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</si>
  <si>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</si>
  <si>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</si>
  <si>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</si>
  <si>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</si>
  <si>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</si>
  <si>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</si>
  <si>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</si>
  <si>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</si>
  <si>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</si>
  <si>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</si>
  <si>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</si>
  <si>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</si>
  <si>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</si>
  <si>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</si>
  <si>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</si>
  <si>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</si>
  <si>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</si>
  <si>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</si>
  <si>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</si>
  <si>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</si>
  <si>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</si>
  <si>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</si>
  <si>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</si>
  <si>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</si>
  <si>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</si>
  <si>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</si>
  <si>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</si>
  <si>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</si>
  <si>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</si>
  <si>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</si>
  <si>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</si>
  <si>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</si>
  <si>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</si>
  <si>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</si>
  <si>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</si>
  <si>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</si>
  <si>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</si>
  <si>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</si>
  <si>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</si>
  <si>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</si>
  <si>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</si>
  <si>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</si>
  <si>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</si>
  <si>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</si>
  <si>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</si>
  <si>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</si>
  <si>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</si>
  <si>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</si>
  <si>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</si>
  <si>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</si>
  <si>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</si>
  <si>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</si>
  <si>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</si>
  <si>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</si>
  <si>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</si>
  <si>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</si>
  <si>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</si>
  <si>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</si>
  <si>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</si>
  <si>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</si>
  <si>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</si>
  <si>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</si>
  <si>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</si>
  <si>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</si>
  <si>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</si>
  <si>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</si>
  <si>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</si>
  <si>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</si>
  <si>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</si>
  <si>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</si>
  <si>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</si>
  <si>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</si>
  <si>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</si>
  <si>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</si>
  <si>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</si>
  <si>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</si>
  <si>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</si>
  <si>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</si>
  <si>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</si>
  <si>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</si>
  <si>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</si>
  <si>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</si>
  <si>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</si>
  <si>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</si>
  <si>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</si>
  <si>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</si>
  <si>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</si>
  <si>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</si>
  <si>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</si>
  <si>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</si>
  <si>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</si>
  <si>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</si>
  <si>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</si>
  <si>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</si>
  <si>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</si>
  <si>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</si>
  <si>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</si>
  <si>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</si>
  <si>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</si>
  <si>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</si>
  <si>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</si>
  <si>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</si>
  <si>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</si>
  <si>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</si>
  <si>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</si>
  <si>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</si>
  <si>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</si>
  <si>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</si>
  <si>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</si>
  <si>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</si>
  <si>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</si>
  <si>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</si>
  <si>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</si>
  <si>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</si>
  <si>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</si>
  <si>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</si>
  <si>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</si>
  <si>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</si>
  <si>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</si>
  <si>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</si>
  <si>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</si>
  <si>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</si>
  <si>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</si>
  <si>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</si>
  <si>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</si>
  <si>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</si>
  <si>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</si>
  <si>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</si>
  <si>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</si>
  <si>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</si>
  <si>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</si>
  <si>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</si>
  <si>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</si>
  <si>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</si>
  <si>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</si>
  <si>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</si>
  <si>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</si>
  <si>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</si>
  <si>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</si>
  <si>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</si>
  <si>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</si>
  <si>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</si>
  <si>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</si>
  <si>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</si>
  <si>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</si>
  <si>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</si>
  <si>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</si>
  <si>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</si>
  <si>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</si>
  <si>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</si>
  <si>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</si>
  <si>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</si>
  <si>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</si>
  <si>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</si>
  <si>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</si>
  <si>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</si>
  <si>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</si>
  <si>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</si>
  <si>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</si>
  <si>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</si>
  <si>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</si>
  <si>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</si>
  <si>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</si>
  <si>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</si>
  <si>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</si>
  <si>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</si>
  <si>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</si>
  <si>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</si>
  <si>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</si>
  <si>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</si>
  <si>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</si>
  <si>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</si>
  <si>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</si>
  <si>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</si>
  <si>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</si>
  <si>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</si>
  <si>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</si>
  <si>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</si>
  <si>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</si>
  <si>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</si>
  <si>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</si>
  <si>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</si>
  <si>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</si>
  <si>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</si>
  <si>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</si>
  <si>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</si>
  <si>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</si>
  <si>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</si>
  <si>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</si>
  <si>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</si>
  <si>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</si>
  <si>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</si>
  <si>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</si>
  <si>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</si>
  <si>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</si>
  <si>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</si>
  <si>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</si>
  <si>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</si>
  <si>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</si>
  <si>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</si>
  <si>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</si>
  <si>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</si>
  <si>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</si>
  <si>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</si>
  <si>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</si>
  <si>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</si>
  <si>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</si>
  <si>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</si>
  <si>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</si>
  <si>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</si>
  <si>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</si>
  <si>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</si>
  <si>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</si>
  <si>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</si>
  <si>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</si>
  <si>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</si>
  <si>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</si>
  <si>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</si>
  <si>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</si>
  <si>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</si>
  <si>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</si>
  <si>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</si>
  <si>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</si>
  <si>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</si>
  <si>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</si>
  <si>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</si>
  <si>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</si>
  <si>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</si>
  <si>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</si>
  <si>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</si>
  <si>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</si>
  <si>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</si>
  <si>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</si>
  <si>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</si>
  <si>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</si>
  <si>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</si>
  <si>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</si>
  <si>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</si>
  <si>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</si>
  <si>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</si>
  <si>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</si>
  <si>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</si>
  <si>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</si>
  <si>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</si>
  <si>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</si>
  <si>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</si>
  <si>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</si>
  <si>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</si>
  <si>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</si>
  <si>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</si>
  <si>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</si>
  <si>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</si>
  <si>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</si>
  <si>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</si>
  <si>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</si>
  <si>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</si>
  <si>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</si>
  <si>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</si>
  <si>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</si>
  <si>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</si>
  <si>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</si>
  <si>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</si>
  <si>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</si>
  <si>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</si>
  <si>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</si>
  <si>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</si>
  <si>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</si>
  <si>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</si>
  <si>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</si>
  <si>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</si>
  <si>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</si>
  <si>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</si>
  <si>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</si>
  <si>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</si>
  <si>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</si>
  <si>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</si>
  <si>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</si>
  <si>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</si>
  <si>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</si>
  <si>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</si>
  <si>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</si>
  <si>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</si>
  <si>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</si>
  <si>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</si>
  <si>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</si>
  <si>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</si>
  <si>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</si>
  <si>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</si>
  <si>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</si>
  <si>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</si>
  <si>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</si>
  <si>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</si>
  <si>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</si>
  <si>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</si>
  <si>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</si>
  <si>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</si>
  <si>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</si>
  <si>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</si>
  <si>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</si>
  <si>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</si>
  <si>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</si>
  <si>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</si>
  <si>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</si>
  <si>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</si>
  <si>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</si>
  <si>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</si>
  <si>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</si>
  <si>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</si>
  <si>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</si>
  <si>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</si>
  <si>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</si>
  <si>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</si>
  <si>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</si>
  <si>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</si>
  <si>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</si>
  <si>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</si>
  <si>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</si>
  <si>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</si>
  <si>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</si>
  <si>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</si>
  <si>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</si>
  <si>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</si>
  <si>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</si>
  <si>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</si>
  <si>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</si>
  <si>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</si>
  <si>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</si>
  <si>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</si>
  <si>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</si>
  <si>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</si>
  <si>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</si>
  <si>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</si>
  <si>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</si>
  <si>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</si>
  <si>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</si>
  <si>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</si>
  <si>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</si>
  <si>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</si>
  <si>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</si>
  <si>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</si>
  <si>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</si>
  <si>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</si>
  <si>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</si>
  <si>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</si>
  <si>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</si>
  <si>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</si>
  <si>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</si>
  <si>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</si>
  <si>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</si>
  <si>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</si>
  <si>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</si>
  <si>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</si>
  <si>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</si>
  <si>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</si>
  <si>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</si>
  <si>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</si>
  <si>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</si>
  <si>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</si>
  <si>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</si>
  <si>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</si>
  <si>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</si>
  <si>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</si>
  <si>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</si>
  <si>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</si>
  <si>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</si>
  <si>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</si>
  <si>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</si>
  <si>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</si>
  <si>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</si>
  <si>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</si>
  <si>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</si>
  <si>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</si>
  <si>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</si>
  <si>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</si>
  <si>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</si>
  <si>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</si>
  <si>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</si>
  <si>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</si>
  <si>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</si>
  <si>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</si>
  <si>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</si>
  <si>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</si>
  <si>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</si>
  <si>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</si>
  <si>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</si>
  <si>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</si>
  <si>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</si>
  <si>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</si>
  <si>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</si>
  <si>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</si>
  <si>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</si>
  <si>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</si>
  <si>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</si>
  <si>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</si>
  <si>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</si>
  <si>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</si>
  <si>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</si>
  <si>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</si>
  <si>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</si>
  <si>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</si>
  <si>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</si>
  <si>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</si>
  <si>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</si>
  <si>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</si>
  <si>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</si>
  <si>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</si>
  <si>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</si>
  <si>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</si>
  <si>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</si>
  <si>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</si>
  <si>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</si>
  <si>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</si>
  <si>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</si>
  <si>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</si>
  <si>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</si>
  <si>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</si>
  <si>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</si>
  <si>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</si>
  <si>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</si>
  <si>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</si>
  <si>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</si>
  <si>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</si>
  <si>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</si>
  <si>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</si>
  <si>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</si>
  <si>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</si>
  <si>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</si>
  <si>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</si>
  <si>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</si>
  <si>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</si>
  <si>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</si>
  <si>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</si>
  <si>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</si>
  <si>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</si>
  <si>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</si>
  <si>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</si>
  <si>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</si>
  <si>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</si>
  <si>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</si>
  <si>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</si>
  <si>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</si>
  <si>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</si>
  <si>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</si>
  <si>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</si>
  <si>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</si>
  <si>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</si>
  <si>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</si>
  <si>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</si>
  <si>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</si>
  <si>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</si>
  <si>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</si>
  <si>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</si>
  <si>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</si>
  <si>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</si>
  <si>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</si>
  <si>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</si>
  <si>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</si>
  <si>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</si>
  <si>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</si>
  <si>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</si>
  <si>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</si>
  <si>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</si>
  <si>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</si>
  <si>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</si>
  <si>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</si>
  <si>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</si>
  <si>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</si>
  <si>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</si>
  <si>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</si>
  <si>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</si>
  <si>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</si>
  <si>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</si>
  <si>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</si>
  <si>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</si>
  <si>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</si>
  <si>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</si>
  <si>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</si>
  <si>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</si>
  <si>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</si>
  <si>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</si>
  <si>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</si>
  <si>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</si>
  <si>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</si>
  <si>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</si>
  <si>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</si>
  <si>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</si>
  <si>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</si>
  <si>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</si>
  <si>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</si>
  <si>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</si>
  <si>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</si>
  <si>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</si>
  <si>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</si>
  <si>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</si>
  <si>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</si>
  <si>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</si>
  <si>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</si>
  <si>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</si>
  <si>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</si>
  <si>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</si>
  <si>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</si>
  <si>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</si>
  <si>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</si>
  <si>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</si>
  <si>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</si>
  <si>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</si>
  <si>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</si>
  <si>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</si>
  <si>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</si>
  <si>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</si>
  <si>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</si>
  <si>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</si>
  <si>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</si>
  <si>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</si>
  <si>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</si>
  <si>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</si>
  <si>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</si>
  <si>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</si>
  <si>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</si>
  <si>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</si>
  <si>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</si>
  <si>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</si>
  <si>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</si>
  <si>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</si>
  <si>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</si>
  <si>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</si>
  <si>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</si>
  <si>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</si>
  <si>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</si>
  <si>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</si>
  <si>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</si>
  <si>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</si>
  <si>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</si>
  <si>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</si>
  <si>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</si>
  <si>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</si>
  <si>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</si>
  <si>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</si>
  <si>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</si>
  <si>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</si>
  <si>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</si>
  <si>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</si>
  <si>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</si>
  <si>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</si>
  <si>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</si>
  <si>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</si>
  <si>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</si>
  <si>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</si>
  <si>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</si>
  <si>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</si>
  <si>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</si>
  <si>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</si>
  <si>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</si>
  <si>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</si>
  <si>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</si>
  <si>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</si>
  <si>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</si>
  <si>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</si>
  <si>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</si>
  <si>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</si>
  <si>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</si>
  <si>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</si>
  <si>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</si>
  <si>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</si>
  <si>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</si>
  <si>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</si>
  <si>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</si>
  <si>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</si>
  <si>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</si>
  <si>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</si>
  <si>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</si>
  <si>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</si>
  <si>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</si>
  <si>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</si>
  <si>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</si>
  <si>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</si>
  <si>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</si>
  <si>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</si>
  <si>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</si>
  <si>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</si>
  <si>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</si>
  <si>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</si>
  <si>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</si>
  <si>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</si>
  <si>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</si>
  <si>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</si>
  <si>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</si>
  <si>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</si>
  <si>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</si>
  <si>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</si>
  <si>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</si>
  <si>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</si>
  <si>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</si>
  <si>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</si>
  <si>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</si>
  <si>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</si>
  <si>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</si>
  <si>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</si>
  <si>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</si>
  <si>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</si>
  <si>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</si>
  <si>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</si>
  <si>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</si>
  <si>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</si>
  <si>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</si>
  <si>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</si>
  <si>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</si>
  <si>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</si>
  <si>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</si>
  <si>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</si>
  <si>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</si>
  <si>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</si>
  <si>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</si>
  <si>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</si>
  <si>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</si>
  <si>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</si>
  <si>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</si>
  <si>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</si>
  <si>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</si>
  <si>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</si>
  <si>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</si>
  <si>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</si>
  <si>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</si>
  <si>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</si>
  <si>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</si>
  <si>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</si>
  <si>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</si>
  <si>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</si>
  <si>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</si>
  <si>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</si>
  <si>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</si>
  <si>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</si>
  <si>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</si>
  <si>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</si>
  <si>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</si>
  <si>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</si>
  <si>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</si>
  <si>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</si>
  <si>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</si>
  <si>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</si>
  <si>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</si>
  <si>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</si>
  <si>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</si>
  <si>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</si>
  <si>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</si>
  <si>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</si>
  <si>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</si>
  <si>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</si>
  <si>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</si>
  <si>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</si>
  <si>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</si>
  <si>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</si>
  <si>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</si>
  <si>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</si>
  <si>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</si>
  <si>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</si>
  <si>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</si>
  <si>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</si>
  <si>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</si>
  <si>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</si>
  <si>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</si>
  <si>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</si>
  <si>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</si>
  <si>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</si>
  <si>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</si>
  <si>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</si>
  <si>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</si>
  <si>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</si>
  <si>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</si>
  <si>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</si>
  <si>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</si>
  <si>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</si>
  <si>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</si>
  <si>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</si>
  <si>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</si>
  <si>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</si>
  <si>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</si>
  <si>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</si>
  <si>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</si>
  <si>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</si>
  <si>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</si>
  <si>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</si>
  <si>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</si>
  <si>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</si>
  <si>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</si>
  <si>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</si>
  <si>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</si>
  <si>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</si>
  <si>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</si>
  <si>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</si>
  <si>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</si>
  <si>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</si>
  <si>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</si>
  <si>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</si>
  <si>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</si>
  <si>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</si>
  <si>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</si>
  <si>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</si>
  <si>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</si>
  <si>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</si>
  <si>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</si>
  <si>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</si>
  <si>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</si>
  <si>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</si>
  <si>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</si>
  <si>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</si>
  <si>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</si>
  <si>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</si>
  <si>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</si>
  <si>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</si>
  <si>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</si>
  <si>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</si>
  <si>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</si>
  <si>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</si>
  <si>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</si>
  <si>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</si>
  <si>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</si>
  <si>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</si>
  <si>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</si>
  <si>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</si>
  <si>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</si>
  <si>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</si>
  <si>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</si>
  <si>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</si>
  <si>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</si>
  <si>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</si>
  <si>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</si>
  <si>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</si>
  <si>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</si>
  <si>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</si>
  <si>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</si>
  <si>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</si>
  <si>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</si>
  <si>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</si>
  <si>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</si>
  <si>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</si>
  <si>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</si>
  <si>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</si>
  <si>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</si>
  <si>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</si>
  <si>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</si>
  <si>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</si>
  <si>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</si>
  <si>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</si>
  <si>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</si>
  <si>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</si>
  <si>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</si>
  <si>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</si>
  <si>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</si>
  <si>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</si>
  <si>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</si>
  <si>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</si>
  <si>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</si>
  <si>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</si>
  <si>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</si>
  <si>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</si>
  <si>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</si>
  <si>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</si>
  <si>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</si>
  <si>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</si>
  <si>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</si>
  <si>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</si>
  <si>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</si>
  <si>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</si>
  <si>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</si>
  <si>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</si>
  <si>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</si>
  <si>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</si>
  <si>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</si>
  <si>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</si>
  <si>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</si>
  <si>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</si>
  <si>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</si>
  <si>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</si>
  <si>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</si>
  <si>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</si>
  <si>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</si>
  <si>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</si>
  <si>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</si>
  <si>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</si>
  <si>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</si>
  <si>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</si>
  <si>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</si>
  <si>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</si>
  <si>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</si>
  <si>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</si>
  <si>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</si>
  <si>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</si>
  <si>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</si>
  <si>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</si>
  <si>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</si>
  <si>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</si>
  <si>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</si>
  <si>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</si>
  <si>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</si>
  <si>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</si>
  <si>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</si>
  <si>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</si>
  <si>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</si>
  <si>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</si>
  <si>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</si>
  <si>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</si>
  <si>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</si>
  <si>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</si>
  <si>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</si>
  <si>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</si>
  <si>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</si>
  <si>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</si>
  <si>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</si>
  <si>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</si>
  <si>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</si>
  <si>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</si>
  <si>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</si>
  <si>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</si>
  <si>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</si>
  <si>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</si>
  <si>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</si>
  <si>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</si>
  <si>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</si>
  <si>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</si>
  <si>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</si>
  <si>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</si>
  <si>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</si>
  <si>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</si>
  <si>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</si>
  <si>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</si>
  <si>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</si>
  <si>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</si>
  <si>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</si>
  <si>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</si>
  <si>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</si>
  <si>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</si>
  <si>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</si>
  <si>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</si>
  <si>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</si>
  <si>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</si>
  <si>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</si>
  <si>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</si>
  <si>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</si>
  <si>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</si>
  <si>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</si>
  <si>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</si>
  <si>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</si>
  <si>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</si>
  <si>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</si>
  <si>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</si>
  <si>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</si>
  <si>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</si>
  <si>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</si>
  <si>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</si>
  <si>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</si>
  <si>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</si>
  <si>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</si>
  <si>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</si>
  <si>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</si>
  <si>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</si>
  <si>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</si>
  <si>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</si>
  <si>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</si>
  <si>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</si>
  <si>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</si>
  <si>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</si>
  <si>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</si>
  <si>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</si>
  <si>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</si>
  <si>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</si>
  <si>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</si>
  <si>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</si>
  <si>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</si>
  <si>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</si>
  <si>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</si>
  <si>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</si>
  <si>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</si>
  <si>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</si>
  <si>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</si>
  <si>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</si>
  <si>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</si>
  <si>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</si>
  <si>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</si>
  <si>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</si>
  <si>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</si>
  <si>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</si>
  <si>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</si>
  <si>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</si>
  <si>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</si>
  <si>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</si>
  <si>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</si>
  <si>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</si>
  <si>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</si>
  <si>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</si>
  <si>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</si>
  <si>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</si>
  <si>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</si>
  <si>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</si>
  <si>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</si>
  <si>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</si>
  <si>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</si>
  <si>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</si>
  <si>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</si>
  <si>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</si>
  <si>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</si>
  <si>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</si>
  <si>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</si>
  <si>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</si>
  <si>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</si>
  <si>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</si>
  <si>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</si>
  <si>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</si>
  <si>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</si>
  <si>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</si>
  <si>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</si>
  <si>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</si>
  <si>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</si>
  <si>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</si>
  <si>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</si>
  <si>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</si>
  <si>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</si>
  <si>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</si>
  <si>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</si>
  <si>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</si>
  <si>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</si>
  <si>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</si>
  <si>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</si>
  <si>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</si>
  <si>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</si>
  <si>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</si>
  <si>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</si>
  <si>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</si>
  <si>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</si>
  <si>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</si>
  <si>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</si>
  <si>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</si>
  <si>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</si>
  <si>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</si>
  <si>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</si>
  <si>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</si>
  <si>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</si>
  <si>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</si>
  <si>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</si>
  <si>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</si>
  <si>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</si>
  <si>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</si>
  <si>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</si>
  <si>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</si>
  <si>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</si>
  <si>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</si>
  <si>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</si>
  <si>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</si>
  <si>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</si>
  <si>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</si>
  <si>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</si>
  <si>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</si>
  <si>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</si>
  <si>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</si>
  <si>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</si>
  <si>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</si>
  <si>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</si>
  <si>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</si>
  <si>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</si>
  <si>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</si>
  <si>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</si>
  <si>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</si>
  <si>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</si>
  <si>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</si>
  <si>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</si>
  <si>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</si>
  <si>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</si>
  <si>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</si>
  <si>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</si>
  <si>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</si>
  <si>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</si>
  <si>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</si>
  <si>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</si>
  <si>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</si>
  <si>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</si>
  <si>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</si>
  <si>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</si>
  <si>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</si>
  <si>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</si>
  <si>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</si>
  <si>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</si>
  <si>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</si>
  <si>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</si>
  <si>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</si>
  <si>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</si>
  <si>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</si>
  <si>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</si>
  <si>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</si>
  <si>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</si>
  <si>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</si>
  <si>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</si>
  <si>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</si>
  <si>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</si>
  <si>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</si>
  <si>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</si>
  <si>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</si>
  <si>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</si>
  <si>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</si>
  <si>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</si>
  <si>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</si>
  <si>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</si>
  <si>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</si>
  <si>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</si>
  <si>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</si>
  <si>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</si>
  <si>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</si>
  <si>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</si>
  <si>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</si>
  <si>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</si>
  <si>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</si>
  <si>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</si>
  <si>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</si>
  <si>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</si>
  <si>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</si>
  <si>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</si>
  <si>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</si>
  <si>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</si>
  <si>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</si>
  <si>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</si>
  <si>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</si>
  <si>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</si>
  <si>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</si>
  <si>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</si>
  <si>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</si>
  <si>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</si>
  <si>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</si>
  <si>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</si>
  <si>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</si>
  <si>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</si>
  <si>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</si>
  <si>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</si>
  <si>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</si>
  <si>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</si>
  <si>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</si>
  <si>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</si>
  <si>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</si>
  <si>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</si>
  <si>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</si>
  <si>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</si>
  <si>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</si>
  <si>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</si>
  <si>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</si>
  <si>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</si>
  <si>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</si>
  <si>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</si>
  <si>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</si>
  <si>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</si>
  <si>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</si>
  <si>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</si>
  <si>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</si>
  <si>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</si>
  <si>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</si>
  <si>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</si>
  <si>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</si>
  <si>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</si>
  <si>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</si>
  <si>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</si>
  <si>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</si>
  <si>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</si>
  <si>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</si>
  <si>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</si>
  <si>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</si>
  <si>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</si>
  <si>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</si>
  <si>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</si>
  <si>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</si>
  <si>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</si>
  <si>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</si>
  <si>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</si>
  <si>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</si>
  <si>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</si>
  <si>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</si>
  <si>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</si>
  <si>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</si>
  <si>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</si>
  <si>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</si>
  <si>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</si>
  <si>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</si>
  <si>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</si>
  <si>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</si>
  <si>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</si>
  <si>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</si>
  <si>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</si>
  <si>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</si>
  <si>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</si>
  <si>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</si>
  <si>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</si>
  <si>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</si>
  <si>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</si>
  <si>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</si>
  <si>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</si>
  <si>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</si>
  <si>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</si>
  <si>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</si>
  <si>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</si>
  <si>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</si>
  <si>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</si>
  <si>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</si>
  <si>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</si>
  <si>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</si>
  <si>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</si>
  <si>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</si>
  <si>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</si>
  <si>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</si>
  <si>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</si>
  <si>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</si>
  <si>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</si>
  <si>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</si>
  <si>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</si>
  <si>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</si>
  <si>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</si>
  <si>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</si>
  <si>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</si>
  <si>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</si>
  <si>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</si>
  <si>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</si>
  <si>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</si>
  <si>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</si>
  <si>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</si>
  <si>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</si>
  <si>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</si>
  <si>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</si>
  <si>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</si>
  <si>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</si>
  <si>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</si>
  <si>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</si>
  <si>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</si>
  <si>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</si>
  <si>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</si>
  <si>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</si>
  <si>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</si>
  <si>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</si>
  <si>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</si>
  <si>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</si>
  <si>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</si>
  <si>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</si>
  <si>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</si>
  <si>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</si>
  <si>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</si>
  <si>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</si>
  <si>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</si>
  <si>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</si>
  <si>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</si>
  <si>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</si>
  <si>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</si>
  <si>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</si>
  <si>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</si>
  <si>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</si>
  <si>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</si>
  <si>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</si>
  <si>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</si>
  <si>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</si>
  <si>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</si>
  <si>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</si>
  <si>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</si>
  <si>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</si>
  <si>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</si>
  <si>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</si>
  <si>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</si>
  <si>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</si>
  <si>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</si>
  <si>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</si>
  <si>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</si>
  <si>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</si>
  <si>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</si>
  <si>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</si>
  <si>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</si>
  <si>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</si>
  <si>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</si>
  <si>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</si>
  <si>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</si>
  <si>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</si>
  <si>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</si>
  <si>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</si>
  <si>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</si>
  <si>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</si>
  <si>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</si>
  <si>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</si>
  <si>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</si>
  <si>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</si>
  <si>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</si>
  <si>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</si>
  <si>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</si>
  <si>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</si>
  <si>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</si>
  <si>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</si>
  <si>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</si>
  <si>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</si>
  <si>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</si>
  <si>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</si>
  <si>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</si>
  <si>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</si>
  <si>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</si>
  <si>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</si>
  <si>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</si>
  <si>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</si>
  <si>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</si>
  <si>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</si>
  <si>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</si>
  <si>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</si>
  <si>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</si>
  <si>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</si>
  <si>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</si>
  <si>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</si>
  <si>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</si>
  <si>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</si>
  <si>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</si>
  <si>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</si>
  <si>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</si>
  <si>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</si>
  <si>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</si>
  <si>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</si>
  <si>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</si>
  <si>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</si>
  <si>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</si>
  <si>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</si>
  <si>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</si>
  <si>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</si>
  <si>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</si>
  <si>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</si>
  <si>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</si>
  <si>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</si>
  <si>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</si>
  <si>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</si>
  <si>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</si>
  <si>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</si>
  <si>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</si>
  <si>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</si>
  <si>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</si>
  <si>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</si>
  <si>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</si>
  <si>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</si>
  <si>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</si>
  <si>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</si>
  <si>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</si>
  <si>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</si>
  <si>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</si>
  <si>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</si>
  <si>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</si>
  <si>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</si>
  <si>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</si>
  <si>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</si>
  <si>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</si>
  <si>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</si>
  <si>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</si>
  <si>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</si>
  <si>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</si>
  <si>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</si>
  <si>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</si>
  <si>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</si>
  <si>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</si>
  <si>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</si>
  <si>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</si>
  <si>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</si>
  <si>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</si>
  <si>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</si>
  <si>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</si>
  <si>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</si>
  <si>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</si>
  <si>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</si>
  <si>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</si>
  <si>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</si>
  <si>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</si>
  <si>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</si>
  <si>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</si>
  <si>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</si>
  <si>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</si>
  <si>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</si>
  <si>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</si>
  <si>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</si>
  <si>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</si>
  <si>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</si>
  <si>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</si>
  <si>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</si>
  <si>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</si>
  <si>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</si>
  <si>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</si>
  <si>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</si>
  <si>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</si>
  <si>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</si>
  <si>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</si>
  <si>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</si>
  <si>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</si>
  <si>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</si>
  <si>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</si>
  <si>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</si>
  <si>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</si>
  <si>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</si>
  <si>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</si>
  <si>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</si>
  <si>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</si>
  <si>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</si>
  <si>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</si>
  <si>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</si>
  <si>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</si>
  <si>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</si>
  <si>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</si>
  <si>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</si>
  <si>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</si>
  <si>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</si>
  <si>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</si>
  <si>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</si>
  <si>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</si>
  <si>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</si>
  <si>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</si>
  <si>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</si>
  <si>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</si>
  <si>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</si>
  <si>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</si>
  <si>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</si>
  <si>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</si>
  <si>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</si>
  <si>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</si>
  <si>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</si>
  <si>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</si>
  <si>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</si>
  <si>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</si>
  <si>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</si>
  <si>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</si>
  <si>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</si>
  <si>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</si>
  <si>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</si>
  <si>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</si>
  <si>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</si>
  <si>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</si>
  <si>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</si>
  <si>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</si>
  <si>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</si>
  <si>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</si>
  <si>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</si>
  <si>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</si>
  <si>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</si>
  <si>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</si>
  <si>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</si>
  <si>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</si>
  <si>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</si>
  <si>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</si>
  <si>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</si>
  <si>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</si>
  <si>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</si>
  <si>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</si>
  <si>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</si>
  <si>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</si>
  <si>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</si>
  <si>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</si>
  <si>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</si>
  <si>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</si>
  <si>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</si>
  <si>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</si>
  <si>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</si>
  <si>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</si>
  <si>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</si>
  <si>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</si>
  <si>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</si>
  <si>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</si>
  <si>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</si>
  <si>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</si>
  <si>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</si>
  <si>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</si>
  <si>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</si>
  <si>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</si>
  <si>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</si>
  <si>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</si>
  <si>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</si>
  <si>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</si>
  <si>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</si>
  <si>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</si>
  <si>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</si>
  <si>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</si>
  <si>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</si>
  <si>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</si>
  <si>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</si>
  <si>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</si>
  <si>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</si>
  <si>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</si>
  <si>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</si>
  <si>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</si>
  <si>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</si>
  <si>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</si>
  <si>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</si>
  <si>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</si>
  <si>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</si>
  <si>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</si>
  <si>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</si>
  <si>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</si>
  <si>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</si>
  <si>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</si>
  <si>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</si>
  <si>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</si>
  <si>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</si>
  <si>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</si>
  <si>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</si>
  <si>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</si>
  <si>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</si>
  <si>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</si>
  <si>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</si>
  <si>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</si>
  <si>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</si>
  <si>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</si>
  <si>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</si>
  <si>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</si>
  <si>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</si>
  <si>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</si>
  <si>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</si>
  <si>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</si>
  <si>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</si>
  <si>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</si>
  <si>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</si>
  <si>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</si>
  <si>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</si>
  <si>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</si>
  <si>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</si>
  <si>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</si>
  <si>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</si>
  <si>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</si>
  <si>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</si>
  <si>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</si>
  <si>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</si>
  <si>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</si>
  <si>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</si>
  <si>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</si>
  <si>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</si>
  <si>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</si>
  <si>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</si>
  <si>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</si>
  <si>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</si>
  <si>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</si>
  <si>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</si>
  <si>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</si>
  <si>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</si>
  <si>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</si>
  <si>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</si>
  <si>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</si>
  <si>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</si>
  <si>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</si>
  <si>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</si>
  <si>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</si>
  <si>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</si>
  <si>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</si>
  <si>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</si>
  <si>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</si>
  <si>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</si>
  <si>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</si>
  <si>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</si>
  <si>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</si>
  <si>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</si>
  <si>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</si>
  <si>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</si>
  <si>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</si>
  <si>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</si>
  <si>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</si>
  <si>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</si>
  <si>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</si>
  <si>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</si>
  <si>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</si>
  <si>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</si>
  <si>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</si>
  <si>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</si>
  <si>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</si>
  <si>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</si>
  <si>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</si>
  <si>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</si>
  <si>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</si>
  <si>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</si>
  <si>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</si>
  <si>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</si>
  <si>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</si>
  <si>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</si>
  <si>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</si>
  <si>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</si>
  <si>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</si>
  <si>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</si>
  <si>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</si>
  <si>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</si>
  <si>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</si>
  <si>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</si>
  <si>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</si>
  <si>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</si>
  <si>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</si>
  <si>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</si>
  <si>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</si>
  <si>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</si>
  <si>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</si>
  <si>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</si>
  <si>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</si>
  <si>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</si>
  <si>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</si>
  <si>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</si>
  <si>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</si>
  <si>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</si>
  <si>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</si>
  <si>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</si>
  <si>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</si>
  <si>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</si>
  <si>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</si>
  <si>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</si>
  <si>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</si>
  <si>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</si>
  <si>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</si>
  <si>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</si>
  <si>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</si>
  <si>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</si>
  <si>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</si>
  <si>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</si>
  <si>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</si>
  <si>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</si>
  <si>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</si>
  <si>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</si>
  <si>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</si>
  <si>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</si>
  <si>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</si>
  <si>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</si>
  <si>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</si>
  <si>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</si>
  <si>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</si>
  <si>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</si>
  <si>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</si>
  <si>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</si>
  <si>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</si>
  <si>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</si>
  <si>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</si>
  <si>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</si>
  <si>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</si>
  <si>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</si>
  <si>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</si>
  <si>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</si>
  <si>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</si>
  <si>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</si>
  <si>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</si>
  <si>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</si>
  <si>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</si>
  <si>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</si>
  <si>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</si>
  <si>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</si>
  <si>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</si>
  <si>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</si>
  <si>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</si>
  <si>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</si>
  <si>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</si>
  <si>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</si>
  <si>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</si>
  <si>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</si>
  <si>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</si>
  <si>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</si>
  <si>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</si>
  <si>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</si>
  <si>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</si>
  <si>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</si>
  <si>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</si>
  <si>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</si>
  <si>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</si>
  <si>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</si>
  <si>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</si>
  <si>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</si>
  <si>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</si>
  <si>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</si>
  <si>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</si>
  <si>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</si>
  <si>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</si>
  <si>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</si>
  <si>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</si>
  <si>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</si>
  <si>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</si>
  <si>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</si>
  <si>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</si>
  <si>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</si>
  <si>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</si>
  <si>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</si>
  <si>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</si>
  <si>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</si>
  <si>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</si>
  <si>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</si>
  <si>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</si>
  <si>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</si>
  <si>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</si>
  <si>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</si>
  <si>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</si>
  <si>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</si>
  <si>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</si>
  <si>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</si>
  <si>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</si>
  <si>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</si>
  <si>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</si>
  <si>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</si>
  <si>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</si>
  <si>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</si>
  <si>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</si>
  <si>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</si>
  <si>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</si>
  <si>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</si>
  <si>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</si>
  <si>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</si>
  <si>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</si>
  <si>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</si>
  <si>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</si>
  <si>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</si>
  <si>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</si>
  <si>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</si>
  <si>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</si>
  <si>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</si>
  <si>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</si>
  <si>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</si>
  <si>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</si>
  <si>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</si>
  <si>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</si>
  <si>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</si>
  <si>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</si>
  <si>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</si>
  <si>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</si>
  <si>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</si>
  <si>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</si>
  <si>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</si>
  <si>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</si>
  <si>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</si>
  <si>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</si>
  <si>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</si>
  <si>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</si>
  <si>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</si>
  <si>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</si>
  <si>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</si>
  <si>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</si>
  <si>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</si>
  <si>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</si>
  <si>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</si>
  <si>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</si>
  <si>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</si>
  <si>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</si>
  <si>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</si>
  <si>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</si>
  <si>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</si>
  <si>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</si>
  <si>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</si>
  <si>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</si>
  <si>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</si>
  <si>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</si>
  <si>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</si>
  <si>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</si>
  <si>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</si>
  <si>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</si>
  <si>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</si>
  <si>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</si>
  <si>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</si>
  <si>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</si>
  <si>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</si>
  <si>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</si>
  <si>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</si>
  <si>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</si>
  <si>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</si>
  <si>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</si>
  <si>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</si>
  <si>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</si>
  <si>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</si>
  <si>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</si>
  <si>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</si>
  <si>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</si>
  <si>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</si>
  <si>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</si>
  <si>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</si>
  <si>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</si>
  <si>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</si>
  <si>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</si>
  <si>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</si>
  <si>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</si>
  <si>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</si>
  <si>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</si>
  <si>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</si>
  <si>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</si>
  <si>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</si>
  <si>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</si>
  <si>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</si>
  <si>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</si>
  <si>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</si>
  <si>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</si>
  <si>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</si>
  <si>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</si>
  <si>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</si>
  <si>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</si>
  <si>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</si>
  <si>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</si>
  <si>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</si>
  <si>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</si>
  <si>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</si>
  <si>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</si>
  <si>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</si>
  <si>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</si>
  <si>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</si>
  <si>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</si>
  <si>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</si>
  <si>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</si>
  <si>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</si>
  <si>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</si>
  <si>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</si>
  <si>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</si>
  <si>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</si>
  <si>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</si>
  <si>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</si>
  <si>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</si>
  <si>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</si>
  <si>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</si>
  <si>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</si>
  <si>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</si>
  <si>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</si>
  <si>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</si>
  <si>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</si>
  <si>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</si>
  <si>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</si>
  <si>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</si>
  <si>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</si>
  <si>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</si>
  <si>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</si>
  <si>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</si>
  <si>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</si>
  <si>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</si>
  <si>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</si>
  <si>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</si>
  <si>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</si>
  <si>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</si>
  <si>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</si>
  <si>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</si>
  <si>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</si>
  <si>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</si>
  <si>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</si>
  <si>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</si>
  <si>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</si>
  <si>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</si>
  <si>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</si>
  <si>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</si>
  <si>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</si>
  <si>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</si>
  <si>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</si>
  <si>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</si>
  <si>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</si>
  <si>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</si>
  <si>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</si>
  <si>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</si>
  <si>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</si>
  <si>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</si>
  <si>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</si>
  <si>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</si>
  <si>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</si>
  <si>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</si>
  <si>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</si>
  <si>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</si>
  <si>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</si>
  <si>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</si>
  <si>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</si>
  <si>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</si>
  <si>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</si>
  <si>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</si>
  <si>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</si>
  <si>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</si>
  <si>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</si>
  <si>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</si>
  <si>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</si>
  <si>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</si>
  <si>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</si>
  <si>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</si>
  <si>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</si>
  <si>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</si>
  <si>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</si>
  <si>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</si>
  <si>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</si>
  <si>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</si>
  <si>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</si>
  <si>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</si>
  <si>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</si>
  <si>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</si>
  <si>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</si>
  <si>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</si>
  <si>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</si>
  <si>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</si>
  <si>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</si>
  <si>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</si>
  <si>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</si>
  <si>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</si>
  <si>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</si>
  <si>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</si>
  <si>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</si>
  <si>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</si>
  <si>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</si>
  <si>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</si>
  <si>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</si>
  <si>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</si>
  <si>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</si>
  <si>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</si>
  <si>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</si>
  <si>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</si>
  <si>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</si>
  <si>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</si>
  <si>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</si>
  <si>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</si>
  <si>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</si>
  <si>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</si>
  <si>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</si>
  <si>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</si>
  <si>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</si>
  <si>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</si>
  <si>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</si>
  <si>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</si>
  <si>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</si>
  <si>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</si>
  <si>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</si>
  <si>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</si>
  <si>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</si>
  <si>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</si>
  <si>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</si>
  <si>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</si>
  <si>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</si>
  <si>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</si>
  <si>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</si>
  <si>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</si>
  <si>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</si>
  <si>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</si>
  <si>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</si>
  <si>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</si>
  <si>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</si>
  <si>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</si>
  <si>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</si>
  <si>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</si>
  <si>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</si>
  <si>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</si>
  <si>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</si>
  <si>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</si>
  <si>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</si>
  <si>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</si>
  <si>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</si>
  <si>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</si>
  <si>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</si>
  <si>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</si>
  <si>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</si>
  <si>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</si>
  <si>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</si>
  <si>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</si>
  <si>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</si>
  <si>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</si>
  <si>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</si>
  <si>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</si>
  <si>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</si>
  <si>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</si>
  <si>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</si>
  <si>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</si>
  <si>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</si>
  <si>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</si>
  <si>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</si>
  <si>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</si>
  <si>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</si>
  <si>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</si>
  <si>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</si>
  <si>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</si>
  <si>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</si>
  <si>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</si>
  <si>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</si>
  <si>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</si>
  <si>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</si>
  <si>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</si>
  <si>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</si>
  <si>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</si>
  <si>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</si>
  <si>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</si>
  <si>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</si>
  <si>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</si>
  <si>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</si>
  <si>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</si>
  <si>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</si>
  <si>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</si>
  <si>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</si>
  <si>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</si>
  <si>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</si>
  <si>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</si>
  <si>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</si>
  <si>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</si>
  <si>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</si>
  <si>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</si>
  <si>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</si>
  <si>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</si>
  <si>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</si>
  <si>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</si>
  <si>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</si>
  <si>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</si>
  <si>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</si>
  <si>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</si>
  <si>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</si>
  <si>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</si>
  <si>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</si>
  <si>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</si>
  <si>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</si>
  <si>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</si>
  <si>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</si>
  <si>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</si>
  <si>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</si>
  <si>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</si>
  <si>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</si>
  <si>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</si>
  <si>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</si>
  <si>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</si>
  <si>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</si>
  <si>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</si>
  <si>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</si>
  <si>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</si>
  <si>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</si>
  <si>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</si>
  <si>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</si>
  <si>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</si>
  <si>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</si>
  <si>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</si>
  <si>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</si>
  <si>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</si>
  <si>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</si>
  <si>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</si>
  <si>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</si>
  <si>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</si>
  <si>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</si>
  <si>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</si>
  <si>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</si>
  <si>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</si>
  <si>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</si>
  <si>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</si>
  <si>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</si>
  <si>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</si>
  <si>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</si>
  <si>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</si>
  <si>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</si>
  <si>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</si>
  <si>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</si>
  <si>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</si>
  <si>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</si>
  <si>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</si>
  <si>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</si>
  <si>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</si>
  <si>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</si>
  <si>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</si>
  <si>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</si>
  <si>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</si>
  <si>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</si>
  <si>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</si>
  <si>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</si>
  <si>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</si>
  <si>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</si>
  <si>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</si>
  <si>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</si>
  <si>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</si>
  <si>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</si>
  <si>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</si>
  <si>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</si>
  <si>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</si>
  <si>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</si>
  <si>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</si>
  <si>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</si>
  <si>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</si>
  <si>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</si>
  <si>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</si>
  <si>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</si>
  <si>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</si>
  <si>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</si>
  <si>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</si>
  <si>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</si>
  <si>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</si>
  <si>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</si>
  <si>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</si>
  <si>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</si>
  <si>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</si>
  <si>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</si>
  <si>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</si>
  <si>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</si>
  <si>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</si>
  <si>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</si>
  <si>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</si>
  <si>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</si>
  <si>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</si>
  <si>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</si>
  <si>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</si>
  <si>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</si>
  <si>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</si>
  <si>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</si>
  <si>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</si>
  <si>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</si>
  <si>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</si>
  <si>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</si>
  <si>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</si>
  <si>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</si>
  <si>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</si>
  <si>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</si>
  <si>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</si>
  <si>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</si>
  <si>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</si>
  <si>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</si>
  <si>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</si>
  <si>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</si>
  <si>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</si>
  <si>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</si>
  <si>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</si>
  <si>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</si>
  <si>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</si>
  <si>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</si>
  <si>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</si>
  <si>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</si>
  <si>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</si>
  <si>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</si>
  <si>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</si>
  <si>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</si>
  <si>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</si>
  <si>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</si>
  <si>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</si>
  <si>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</si>
  <si>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</si>
  <si>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</si>
  <si>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</si>
  <si>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</si>
  <si>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</si>
  <si>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</si>
  <si>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</si>
  <si>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</si>
  <si>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</si>
  <si>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</si>
  <si>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</si>
  <si>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</si>
  <si>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</si>
  <si>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</si>
  <si>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</si>
  <si>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</si>
  <si>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</si>
  <si>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</si>
  <si>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</si>
  <si>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</si>
  <si>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</si>
  <si>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</si>
  <si>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</si>
  <si>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</si>
  <si>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</si>
  <si>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</si>
  <si>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</si>
  <si>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</si>
  <si>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</si>
  <si>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</si>
  <si>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</si>
  <si>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</si>
  <si>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</si>
  <si>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</si>
  <si>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</si>
  <si>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</si>
  <si>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</si>
  <si>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</si>
  <si>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</si>
  <si>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</si>
  <si>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</si>
  <si>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</si>
  <si>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</si>
  <si>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</si>
  <si>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</si>
  <si>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</si>
  <si>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</si>
  <si>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</si>
  <si>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</si>
  <si>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</si>
  <si>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</si>
  <si>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</si>
  <si>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</si>
  <si>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</si>
  <si>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</si>
  <si>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</si>
  <si>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</si>
  <si>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</si>
  <si>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</si>
  <si>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</si>
  <si>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</si>
  <si>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</si>
  <si>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</si>
  <si>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</si>
  <si>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</si>
  <si>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</si>
  <si>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</si>
  <si>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</si>
  <si>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</si>
  <si>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</si>
  <si>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</si>
  <si>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</si>
  <si>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</si>
  <si>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</si>
  <si>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</si>
  <si>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</si>
  <si>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</si>
  <si>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</si>
  <si>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</si>
  <si>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</si>
  <si>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</si>
  <si>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</si>
  <si>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</si>
  <si>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</si>
  <si>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</si>
  <si>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</si>
  <si>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</si>
  <si>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</si>
  <si>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</si>
  <si>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</si>
  <si>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</si>
  <si>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</si>
  <si>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</si>
  <si>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</si>
  <si>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</si>
  <si>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</si>
  <si>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</si>
  <si>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</si>
  <si>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</si>
  <si>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</si>
  <si>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</si>
  <si>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</si>
  <si>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</si>
  <si>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</si>
  <si>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</si>
  <si>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</si>
  <si>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</si>
  <si>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</si>
  <si>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</si>
  <si>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</si>
  <si>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</si>
  <si>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</si>
  <si>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</si>
  <si>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</si>
  <si>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</si>
  <si>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</si>
  <si>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</si>
  <si>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</si>
  <si>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</si>
  <si>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</si>
  <si>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</si>
  <si>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</si>
  <si>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</si>
  <si>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</si>
  <si>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</si>
  <si>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</si>
  <si>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</si>
  <si>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</si>
  <si>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</si>
  <si>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</si>
  <si>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</si>
  <si>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</si>
  <si>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</si>
  <si>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</si>
  <si>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</si>
  <si>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</si>
  <si>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</si>
  <si>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</si>
  <si>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</si>
  <si>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</si>
  <si>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</si>
  <si>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</si>
  <si>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</si>
  <si>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</si>
  <si>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</si>
  <si>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</si>
  <si>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</si>
  <si>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</si>
  <si>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</si>
  <si>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</si>
  <si>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</si>
  <si>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</si>
  <si>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</si>
  <si>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</si>
  <si>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</si>
  <si>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</si>
  <si>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</si>
  <si>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</si>
  <si>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</si>
  <si>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</si>
  <si>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</si>
  <si>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</si>
  <si>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</si>
  <si>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</si>
  <si>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</si>
  <si>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</si>
  <si>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</si>
  <si>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</si>
  <si>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</si>
  <si>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</si>
  <si>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</si>
  <si>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</si>
  <si>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</si>
  <si>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</si>
  <si>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</si>
  <si>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</si>
  <si>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</si>
  <si>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</si>
  <si>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</si>
  <si>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</si>
  <si>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</si>
  <si>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</si>
  <si>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</si>
  <si>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</si>
  <si>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</si>
  <si>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</si>
  <si>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</si>
  <si>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</si>
  <si>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</si>
  <si>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</si>
  <si>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</si>
  <si>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</si>
  <si>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</si>
  <si>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</si>
  <si>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</si>
  <si>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</si>
  <si>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</si>
  <si>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</si>
  <si>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</si>
  <si>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</si>
  <si>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</si>
  <si>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</si>
  <si>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</si>
  <si>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</si>
  <si>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</si>
  <si>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</si>
  <si>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</si>
  <si>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</si>
  <si>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</si>
  <si>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</si>
  <si>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</si>
  <si>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</si>
  <si>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</si>
  <si>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</si>
  <si>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</si>
  <si>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</si>
  <si>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</si>
  <si>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</si>
  <si>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</si>
  <si>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</si>
  <si>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</si>
  <si>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</si>
  <si>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</si>
  <si>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</si>
  <si>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</si>
  <si>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</si>
  <si>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</si>
  <si>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</si>
  <si>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</si>
  <si>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</si>
  <si>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</si>
  <si>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</si>
  <si>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</si>
  <si>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</si>
  <si>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</si>
  <si>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</si>
  <si>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</si>
  <si>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</si>
  <si>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</si>
  <si>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</si>
  <si>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</si>
  <si>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</si>
  <si>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</si>
  <si>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</si>
  <si>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</si>
  <si>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</si>
  <si>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</si>
  <si>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</si>
  <si>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</si>
  <si>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</si>
  <si>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</si>
  <si>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</si>
  <si>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</si>
  <si>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</si>
  <si>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</si>
  <si>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</si>
  <si>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</si>
  <si>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</si>
  <si>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</si>
  <si>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</si>
  <si>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</si>
  <si>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</si>
  <si>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</si>
  <si>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</si>
  <si>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</si>
  <si>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</si>
  <si>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</si>
  <si>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</si>
  <si>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</si>
  <si>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</si>
  <si>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</si>
  <si>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</si>
  <si>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</si>
  <si>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</si>
  <si>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</si>
  <si>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</si>
  <si>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</si>
  <si>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</si>
  <si>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</si>
  <si>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</si>
  <si>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</si>
  <si>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</si>
  <si>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</si>
  <si>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</si>
  <si>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</si>
  <si>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</si>
  <si>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</si>
  <si>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</si>
  <si>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</si>
  <si>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</si>
  <si>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</si>
  <si>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</si>
  <si>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</si>
  <si>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</si>
  <si>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</si>
  <si>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</si>
  <si>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</si>
  <si>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</si>
  <si>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</si>
  <si>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</si>
  <si>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</si>
  <si>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</si>
  <si>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</si>
  <si>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</si>
  <si>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</si>
  <si>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</si>
  <si>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</si>
  <si>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</si>
  <si>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</si>
  <si>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</si>
  <si>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</si>
  <si>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</si>
  <si>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</si>
  <si>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</si>
  <si>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</si>
  <si>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</si>
  <si>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</si>
  <si>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</si>
  <si>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</si>
  <si>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</si>
  <si>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</si>
  <si>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</si>
  <si>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</si>
  <si>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</si>
  <si>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</si>
  <si>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</si>
  <si>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</si>
  <si>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</si>
  <si>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</si>
  <si>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</si>
  <si>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</si>
  <si>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</si>
  <si>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</si>
  <si>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</si>
  <si>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</si>
  <si>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</si>
  <si>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</si>
  <si>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</si>
  <si>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</si>
  <si>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</si>
  <si>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</si>
  <si>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</si>
  <si>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</si>
  <si>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</si>
  <si>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</si>
  <si>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</si>
  <si>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</si>
  <si>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</si>
  <si>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</si>
  <si>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</si>
  <si>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</si>
  <si>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</si>
  <si>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</si>
  <si>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</si>
  <si>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</si>
  <si>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</si>
  <si>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</si>
  <si>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</si>
  <si>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</si>
  <si>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</si>
  <si>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</si>
  <si>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</si>
  <si>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</si>
  <si>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</si>
  <si>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</si>
  <si>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</si>
  <si>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</si>
  <si>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</si>
  <si>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</si>
  <si>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</si>
  <si>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</si>
  <si>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</si>
  <si>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</si>
  <si>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</si>
  <si>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</si>
  <si>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</si>
  <si>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</si>
  <si>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</si>
  <si>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</si>
  <si>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</si>
  <si>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</si>
  <si>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</si>
  <si>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</si>
  <si>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</si>
  <si>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</si>
  <si>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</si>
  <si>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</si>
  <si>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</si>
  <si>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</si>
  <si>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</si>
  <si>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</si>
  <si>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</si>
  <si>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</si>
  <si>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</si>
  <si>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</si>
  <si>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</si>
  <si>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</si>
  <si>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</si>
  <si>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</si>
  <si>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</si>
  <si>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</si>
  <si>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</si>
  <si>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</si>
  <si>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</si>
  <si>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</si>
  <si>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</si>
  <si>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</si>
  <si>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</si>
  <si>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</si>
  <si>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</si>
  <si>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</si>
  <si>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</si>
  <si>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</si>
  <si>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</si>
  <si>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</si>
  <si>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</si>
  <si>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</si>
  <si>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</si>
  <si>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</si>
  <si>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</si>
  <si>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</si>
  <si>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</si>
  <si>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</si>
  <si>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</si>
  <si>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</si>
  <si>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</si>
  <si>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</si>
  <si>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</si>
  <si>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</si>
  <si>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</si>
  <si>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</si>
  <si>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</si>
  <si>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</si>
  <si>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</si>
  <si>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</si>
  <si>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</si>
  <si>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</si>
  <si>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</si>
  <si>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</si>
  <si>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</si>
  <si>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</si>
  <si>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</si>
  <si>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</si>
  <si>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</si>
  <si>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</si>
  <si>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</si>
  <si>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</si>
  <si>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</si>
  <si>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</si>
  <si>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</si>
  <si>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</si>
  <si>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</si>
  <si>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</si>
  <si>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</si>
  <si>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</si>
  <si>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</si>
  <si>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</si>
  <si>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</si>
  <si>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</si>
  <si>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</si>
  <si>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</si>
  <si>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</si>
  <si>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</si>
  <si>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</si>
  <si>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</si>
  <si>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</si>
  <si>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</si>
  <si>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</si>
  <si>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</si>
  <si>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</si>
  <si>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</si>
  <si>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</si>
  <si>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</si>
  <si>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</si>
  <si>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</si>
  <si>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</si>
  <si>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</si>
  <si>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</si>
  <si>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</si>
  <si>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</si>
  <si>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</si>
  <si>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</si>
  <si>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</si>
  <si>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</si>
  <si>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</si>
  <si>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</si>
  <si>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</si>
  <si>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</si>
  <si>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</si>
  <si>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</si>
  <si>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</si>
  <si>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</si>
  <si>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</si>
  <si>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</si>
  <si>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</si>
  <si>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</si>
  <si>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</si>
  <si>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</si>
  <si>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</si>
  <si>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</si>
  <si>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</si>
  <si>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</si>
  <si>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</si>
  <si>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</si>
  <si>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</si>
  <si>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</si>
  <si>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</si>
  <si>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</si>
  <si>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</si>
  <si>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</si>
  <si>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</si>
  <si>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</si>
  <si>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</si>
  <si>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</si>
  <si>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</si>
  <si>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</si>
  <si>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</si>
  <si>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</si>
  <si>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</si>
  <si>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</si>
  <si>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</si>
  <si>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</si>
  <si>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</si>
  <si>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</si>
  <si>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</si>
  <si>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</si>
  <si>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</si>
  <si>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</si>
  <si>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</si>
  <si>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</si>
  <si>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</si>
  <si>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</si>
  <si>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</si>
  <si>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</si>
  <si>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</si>
  <si>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</si>
  <si>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</si>
  <si>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</si>
  <si>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</si>
  <si>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</si>
  <si>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</si>
  <si>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</si>
  <si>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</si>
  <si>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</si>
  <si>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</si>
  <si>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</si>
  <si>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</si>
  <si>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</si>
  <si>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</si>
  <si>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</si>
  <si>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</si>
  <si>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</si>
  <si>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</si>
  <si>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</si>
  <si>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</si>
  <si>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</si>
  <si>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</si>
  <si>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</si>
  <si>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</si>
  <si>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</si>
  <si>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</si>
  <si>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</si>
  <si>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</si>
  <si>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</si>
  <si>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</si>
  <si>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</si>
  <si>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</si>
  <si>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</si>
  <si>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</si>
  <si>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</si>
  <si>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</si>
  <si>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</si>
  <si>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</si>
  <si>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</si>
  <si>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</si>
  <si>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</si>
  <si>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</si>
  <si>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</si>
  <si>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</si>
  <si>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</si>
  <si>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</si>
  <si>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</si>
  <si>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</si>
  <si>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</si>
  <si>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</si>
  <si>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</si>
  <si>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</si>
  <si>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</si>
  <si>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</si>
  <si>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</si>
  <si>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</si>
  <si>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</si>
  <si>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</si>
  <si>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</si>
  <si>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</si>
  <si>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</si>
  <si>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</si>
  <si>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</si>
  <si>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</si>
  <si>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</si>
  <si>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</si>
  <si>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</si>
  <si>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</si>
  <si>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</si>
  <si>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</si>
  <si>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</si>
  <si>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</si>
  <si>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</si>
  <si>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</si>
  <si>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</si>
  <si>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</si>
  <si>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</si>
  <si>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</si>
  <si>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</si>
  <si>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</si>
  <si>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</si>
  <si>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</si>
  <si>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</si>
  <si>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</si>
  <si>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</si>
  <si>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</si>
  <si>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</si>
  <si>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</si>
  <si>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</si>
  <si>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</si>
  <si>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</si>
  <si>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</si>
  <si>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</si>
  <si>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</si>
  <si>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</si>
  <si>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</si>
  <si>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</si>
  <si>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</si>
  <si>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</si>
  <si>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</si>
  <si>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</si>
  <si>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</si>
  <si>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</si>
  <si>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</si>
  <si>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</si>
  <si>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</si>
  <si>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</si>
  <si>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</si>
  <si>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</si>
  <si>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</si>
  <si>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</si>
  <si>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</si>
  <si>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</si>
  <si>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</si>
  <si>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</si>
  <si>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</si>
  <si>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</si>
  <si>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</si>
  <si>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</si>
  <si>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</si>
  <si>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</si>
  <si>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</si>
  <si>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</si>
  <si>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</si>
  <si>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</si>
  <si>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</si>
  <si>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</si>
  <si>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</si>
  <si>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</si>
  <si>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</si>
  <si>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</si>
  <si>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</si>
  <si>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</si>
  <si>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</si>
  <si>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</si>
  <si>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</si>
  <si>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</si>
  <si>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</si>
  <si>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</si>
  <si>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</si>
  <si>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</si>
  <si>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</si>
  <si>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</si>
  <si>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</si>
  <si>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</si>
  <si>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</si>
  <si>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</si>
  <si>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</si>
  <si>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</si>
  <si>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</si>
  <si>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</si>
  <si>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</si>
  <si>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</si>
  <si>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</si>
  <si>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</si>
  <si>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</si>
  <si>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</si>
  <si>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</si>
  <si>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</si>
  <si>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</si>
  <si>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</si>
  <si>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</si>
  <si>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</si>
  <si>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</si>
  <si>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</si>
  <si>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</si>
  <si>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</si>
  <si>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</si>
  <si>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</si>
  <si>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</si>
  <si>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</si>
  <si>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</si>
  <si>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</si>
  <si>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</si>
  <si>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</si>
  <si>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</si>
  <si>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</si>
  <si>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</si>
  <si>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</si>
  <si>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</si>
  <si>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</si>
  <si>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</si>
  <si>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</si>
  <si>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</si>
  <si>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</si>
  <si>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</si>
  <si>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</si>
  <si>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</si>
  <si>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</si>
  <si>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</si>
  <si>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</si>
  <si>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</si>
  <si>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</si>
  <si>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</si>
  <si>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</si>
  <si>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</si>
  <si>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</si>
  <si>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</si>
  <si>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</si>
  <si>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</si>
  <si>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</si>
  <si>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</si>
  <si>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</si>
  <si>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</si>
  <si>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</si>
  <si>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</si>
  <si>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</si>
  <si>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</si>
  <si>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</si>
  <si>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</si>
  <si>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</si>
  <si>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</si>
  <si>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</si>
  <si>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</si>
  <si>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</si>
  <si>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</si>
  <si>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</si>
  <si>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</si>
  <si>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</si>
  <si>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</si>
  <si>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</si>
  <si>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</si>
  <si>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</si>
  <si>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</si>
  <si>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</si>
  <si>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</si>
  <si>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</si>
  <si>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</si>
  <si>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</si>
  <si>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</si>
  <si>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</si>
  <si>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</si>
  <si>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</si>
  <si>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</si>
  <si>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</si>
  <si>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</si>
  <si>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</si>
  <si>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</si>
  <si>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</si>
  <si>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</si>
  <si>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</si>
  <si>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</si>
  <si>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</si>
  <si>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</si>
  <si>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</si>
  <si>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</si>
  <si>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</si>
  <si>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</si>
  <si>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</si>
  <si>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</si>
  <si>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</si>
  <si>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</si>
  <si>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</si>
  <si>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</si>
  <si>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</si>
  <si>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</si>
  <si>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</si>
  <si>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</si>
  <si>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</si>
  <si>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</si>
  <si>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</si>
  <si>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</si>
  <si>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</si>
  <si>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</si>
  <si>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</si>
  <si>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</si>
  <si>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</si>
  <si>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</si>
  <si>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</si>
  <si>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</si>
  <si>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</si>
  <si>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</si>
  <si>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</si>
  <si>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</si>
  <si>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</si>
  <si>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</si>
  <si>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</si>
  <si>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</si>
  <si>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</si>
  <si>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</si>
  <si>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</si>
  <si>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</si>
  <si>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</si>
  <si>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</si>
  <si>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</si>
  <si>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</si>
  <si>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</si>
  <si>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</si>
  <si>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</si>
  <si>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</si>
  <si>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</si>
  <si>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</si>
  <si>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</si>
  <si>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</si>
  <si>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</si>
  <si>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</si>
  <si>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</si>
  <si>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</si>
  <si>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</si>
  <si>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</si>
  <si>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</si>
  <si>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</si>
  <si>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</si>
  <si>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</si>
  <si>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</si>
  <si>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</si>
  <si>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</si>
  <si>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</si>
  <si>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</si>
  <si>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</si>
  <si>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</si>
  <si>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</si>
  <si>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</si>
  <si>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</si>
  <si>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</si>
  <si>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</si>
  <si>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</si>
  <si>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</si>
  <si>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</si>
  <si>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</si>
  <si>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</si>
  <si>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</si>
  <si>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</si>
  <si>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</si>
  <si>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</si>
  <si>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</si>
  <si>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</si>
  <si>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</si>
  <si>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</si>
  <si>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</si>
  <si>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</si>
  <si>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</si>
  <si>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</si>
  <si>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</si>
  <si>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</si>
  <si>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</si>
  <si>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</si>
  <si>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</si>
  <si>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</si>
  <si>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</si>
  <si>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</si>
  <si>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</si>
  <si>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</si>
  <si>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</si>
  <si>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</si>
  <si>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</si>
  <si>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</si>
  <si>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</si>
  <si>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</si>
  <si>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</si>
  <si>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</si>
  <si>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</si>
  <si>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</si>
  <si>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</si>
  <si>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</si>
  <si>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</si>
  <si>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</si>
  <si>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</si>
  <si>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</si>
  <si>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</si>
  <si>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</si>
  <si>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</si>
  <si>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</si>
  <si>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</si>
  <si>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</si>
  <si>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</si>
  <si>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</si>
  <si>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</si>
  <si>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</si>
  <si>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</si>
  <si>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</si>
  <si>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</si>
  <si>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</si>
  <si>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</si>
  <si>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</si>
  <si>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</si>
  <si>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</si>
  <si>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</si>
  <si>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</si>
  <si>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</si>
  <si>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</si>
  <si>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</si>
  <si>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</si>
  <si>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</si>
  <si>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</si>
  <si>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</si>
  <si>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</si>
  <si>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</si>
  <si>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</si>
  <si>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</si>
  <si>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</si>
  <si>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</si>
  <si>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</si>
  <si>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</si>
  <si>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</si>
  <si>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</si>
  <si>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</si>
  <si>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</si>
  <si>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</si>
  <si>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</si>
  <si>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</si>
  <si>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</si>
  <si>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</si>
  <si>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</si>
  <si>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</si>
  <si>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</si>
  <si>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</si>
  <si>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</si>
  <si>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</si>
  <si>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</si>
  <si>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</si>
  <si>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</si>
  <si>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</si>
  <si>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</si>
  <si>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</si>
  <si>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</si>
  <si>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</si>
  <si>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</si>
  <si>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</si>
  <si>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</si>
  <si>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</si>
  <si>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</si>
  <si>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</si>
  <si>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</si>
  <si>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</si>
  <si>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</si>
  <si>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</si>
  <si>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</si>
  <si>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</si>
  <si>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</si>
  <si>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</si>
  <si>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</si>
  <si>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</si>
  <si>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</si>
  <si>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</si>
  <si>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</si>
  <si>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</si>
  <si>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</si>
  <si>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</si>
  <si>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</si>
  <si>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</si>
  <si>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</si>
  <si>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</si>
  <si>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</si>
  <si>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</si>
  <si>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</si>
  <si>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</si>
  <si>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</si>
  <si>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</si>
  <si>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</si>
  <si>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</si>
  <si>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</si>
  <si>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</si>
  <si>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</si>
  <si>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</si>
  <si>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</si>
  <si>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</si>
  <si>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</si>
  <si>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</si>
  <si>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</si>
  <si>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</si>
  <si>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</si>
  <si>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</si>
  <si>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</si>
  <si>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</si>
  <si>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</si>
  <si>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</si>
  <si>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</si>
  <si>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</si>
  <si>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</si>
  <si>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</si>
  <si>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</si>
  <si>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</si>
  <si>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</si>
  <si>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</si>
  <si>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</si>
  <si>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</si>
  <si>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</si>
  <si>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</si>
  <si>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</si>
  <si>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</si>
  <si>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</si>
  <si>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</si>
  <si>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</si>
  <si>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</si>
  <si>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</si>
  <si>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</si>
  <si>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</si>
  <si>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</si>
  <si>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</si>
  <si>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</si>
  <si>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</si>
  <si>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</si>
  <si>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</si>
  <si>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</si>
  <si>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</si>
  <si>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</si>
  <si>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</si>
  <si>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</si>
  <si>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</si>
  <si>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</si>
  <si>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</si>
  <si>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</si>
  <si>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</si>
  <si>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</si>
  <si>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</si>
  <si>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</si>
  <si>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</si>
  <si>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</si>
  <si>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</si>
  <si>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</si>
  <si>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</si>
  <si>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</si>
  <si>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</si>
  <si>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</si>
  <si>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</si>
  <si>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</si>
  <si>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</si>
  <si>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</si>
  <si>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</si>
  <si>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</si>
  <si>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</si>
  <si>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</si>
  <si>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</si>
  <si>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</si>
  <si>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</si>
  <si>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</si>
  <si>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</si>
  <si>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</si>
  <si>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</si>
  <si>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</si>
  <si>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</si>
  <si>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</si>
  <si>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</si>
  <si>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</si>
  <si>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</si>
  <si>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</si>
  <si>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</si>
  <si>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</si>
  <si>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</si>
  <si>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</si>
  <si>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</si>
  <si>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</si>
  <si>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</si>
  <si>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</si>
  <si>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</si>
  <si>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</si>
  <si>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</si>
  <si>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</si>
  <si>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</si>
  <si>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</si>
  <si>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</si>
  <si>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</si>
  <si>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</si>
  <si>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</si>
  <si>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</si>
  <si>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</si>
  <si>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</si>
  <si>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</si>
  <si>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</si>
  <si>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</si>
  <si>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</si>
  <si>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</si>
  <si>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</si>
  <si>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</si>
  <si>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</si>
  <si>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</si>
  <si>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</si>
  <si>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</si>
  <si>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</si>
  <si>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</si>
  <si>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</si>
  <si>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</si>
  <si>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</si>
  <si>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</si>
  <si>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</si>
  <si>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</si>
  <si>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</si>
  <si>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</si>
  <si>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</si>
  <si>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</si>
  <si>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</si>
  <si>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</si>
  <si>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</si>
  <si>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</si>
  <si>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</si>
  <si>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</si>
  <si>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</si>
  <si>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</si>
  <si>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</si>
  <si>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</si>
  <si>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</si>
  <si>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</si>
  <si>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</si>
  <si>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</si>
  <si>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</si>
  <si>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</si>
  <si>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</si>
  <si>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</si>
  <si>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</si>
  <si>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</si>
  <si>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</si>
  <si>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</si>
  <si>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</si>
  <si>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</si>
  <si>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</si>
  <si>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</si>
  <si>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</si>
  <si>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</si>
  <si>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</si>
  <si>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</si>
  <si>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</si>
  <si>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</si>
  <si>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</si>
  <si>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</si>
  <si>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</si>
  <si>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</si>
  <si>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</si>
  <si>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</si>
  <si>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</si>
  <si>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</si>
  <si>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</si>
  <si>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</si>
  <si>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</si>
  <si>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</si>
  <si>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</si>
  <si>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</si>
  <si>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</si>
  <si>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</si>
  <si>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</si>
  <si>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</si>
  <si>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</si>
  <si>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</si>
  <si>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</si>
  <si>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</si>
  <si>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</si>
  <si>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</si>
  <si>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</si>
  <si>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</si>
  <si>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</si>
  <si>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</si>
  <si>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</si>
  <si>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</si>
  <si>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</si>
  <si>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</si>
  <si>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</si>
  <si>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</si>
  <si>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</si>
  <si>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</si>
  <si>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</si>
  <si>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</si>
  <si>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</si>
  <si>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</si>
  <si>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</si>
  <si>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</si>
  <si>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</si>
  <si>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</si>
  <si>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</si>
  <si>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</si>
  <si>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</si>
  <si>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</si>
  <si>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</si>
  <si>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</si>
  <si>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</si>
  <si>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</si>
  <si>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</si>
  <si>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</si>
  <si>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</si>
  <si>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</si>
  <si>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</si>
  <si>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</si>
  <si>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</si>
  <si>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</si>
  <si>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</si>
  <si>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</si>
  <si>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</si>
  <si>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</si>
  <si>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</si>
  <si>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</si>
  <si>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</si>
  <si>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</si>
  <si>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</si>
  <si>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</si>
  <si>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</si>
  <si>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</si>
  <si>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</si>
  <si>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</si>
  <si>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</si>
  <si>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</si>
  <si>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</si>
  <si>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</si>
  <si>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</si>
  <si>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</si>
  <si>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</si>
  <si>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</si>
  <si>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</si>
  <si>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</si>
  <si>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</si>
  <si>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</si>
  <si>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</si>
  <si>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</si>
  <si>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</si>
  <si>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</si>
  <si>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</si>
  <si>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</si>
  <si>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</si>
  <si>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</si>
  <si>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</si>
  <si>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</si>
  <si>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</si>
  <si>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</si>
  <si>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</si>
  <si>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</si>
  <si>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</si>
  <si>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</si>
  <si>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</si>
  <si>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</si>
  <si>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</si>
  <si>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</si>
  <si>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</si>
  <si>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</si>
  <si>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</si>
  <si>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</si>
  <si>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</si>
  <si>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</si>
  <si>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</si>
  <si>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</si>
  <si>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</si>
  <si>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</si>
  <si>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</si>
  <si>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</si>
  <si>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</si>
  <si>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</si>
  <si>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</si>
  <si>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</si>
  <si>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</si>
  <si>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</si>
  <si>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</si>
  <si>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</si>
  <si>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</si>
  <si>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</si>
  <si>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</si>
  <si>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</si>
  <si>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</si>
  <si>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</si>
  <si>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</si>
  <si>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</si>
  <si>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</si>
  <si>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</si>
  <si>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</si>
  <si>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</si>
  <si>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</si>
  <si>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</si>
  <si>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</si>
  <si>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</si>
  <si>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</si>
  <si>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</si>
  <si>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</si>
  <si>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</si>
  <si>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</si>
  <si>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</si>
  <si>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</si>
  <si>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</si>
  <si>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</si>
  <si>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</si>
  <si>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</si>
  <si>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</si>
  <si>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</si>
  <si>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</si>
  <si>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</si>
  <si>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</si>
  <si>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</si>
  <si>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</si>
  <si>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</si>
  <si>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</si>
  <si>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</si>
  <si>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</si>
  <si>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</si>
  <si>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</si>
  <si>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</si>
  <si>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</si>
  <si>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</si>
  <si>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</si>
  <si>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</si>
  <si>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</si>
  <si>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</si>
  <si>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</si>
  <si>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</si>
  <si>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</si>
  <si>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</si>
  <si>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</si>
  <si>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</si>
  <si>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</si>
  <si>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</si>
  <si>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</si>
  <si>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</si>
  <si>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</si>
  <si>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</si>
  <si>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</si>
  <si>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</si>
  <si>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</si>
  <si>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</si>
  <si>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</si>
  <si>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</si>
  <si>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</si>
  <si>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</si>
  <si>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</si>
  <si>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</si>
  <si>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</si>
  <si>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</si>
  <si>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</si>
  <si>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</si>
  <si>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</si>
  <si>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</si>
  <si>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</si>
  <si>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</si>
  <si>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</si>
  <si>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</si>
  <si>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</si>
  <si>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</si>
  <si>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</si>
  <si>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</si>
  <si>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</si>
  <si>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</si>
  <si>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</si>
  <si>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</si>
  <si>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</si>
  <si>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</si>
  <si>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</si>
  <si>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</si>
  <si>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</si>
  <si>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</si>
  <si>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</si>
  <si>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</si>
  <si>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</si>
  <si>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</si>
  <si>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</si>
  <si>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</si>
  <si>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</si>
  <si>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</si>
  <si>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</si>
  <si>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</si>
  <si>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</si>
  <si>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</si>
  <si>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</si>
  <si>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</si>
  <si>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</si>
  <si>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</si>
  <si>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</si>
  <si>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</si>
  <si>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</si>
  <si>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</si>
  <si>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</si>
  <si>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</si>
  <si>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</si>
  <si>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</si>
  <si>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</si>
  <si>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</si>
  <si>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</si>
  <si>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</si>
  <si>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</si>
  <si>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</si>
  <si>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</si>
  <si>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</si>
  <si>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</si>
  <si>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</si>
  <si>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</si>
  <si>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</si>
  <si>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</si>
  <si>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</si>
  <si>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</si>
  <si>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</si>
  <si>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</si>
  <si>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</si>
  <si>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</si>
  <si>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</si>
  <si>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</si>
  <si>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</si>
  <si>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</si>
  <si>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</si>
  <si>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</si>
  <si>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</si>
  <si>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</si>
  <si>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</si>
  <si>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</si>
  <si>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</si>
  <si>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</si>
  <si>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</si>
  <si>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</si>
  <si>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</si>
  <si>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</si>
  <si>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</si>
  <si>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</si>
  <si>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</si>
  <si>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</si>
  <si>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</si>
  <si>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</si>
  <si>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</si>
  <si>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</si>
  <si>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</si>
  <si>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</si>
  <si>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</si>
  <si>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</si>
  <si>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</si>
  <si>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</si>
  <si>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</si>
  <si>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</si>
  <si>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</si>
  <si>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</si>
  <si>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</si>
  <si>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</si>
  <si>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</si>
  <si>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</si>
  <si>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</si>
  <si>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</si>
  <si>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</si>
  <si>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</si>
  <si>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</si>
  <si>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</si>
  <si>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</si>
  <si>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</si>
  <si>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</si>
  <si>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</si>
  <si>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</si>
  <si>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</si>
  <si>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</si>
  <si>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</si>
  <si>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</si>
  <si>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</si>
  <si>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</si>
  <si>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</si>
  <si>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</si>
  <si>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</si>
  <si>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</si>
  <si>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</si>
  <si>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</si>
  <si>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</si>
  <si>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</si>
  <si>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</si>
  <si>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</si>
  <si>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</si>
  <si>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</si>
  <si>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</si>
  <si>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</si>
  <si>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</si>
  <si>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</si>
  <si>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</si>
  <si>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</si>
  <si>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</si>
  <si>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</si>
  <si>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</si>
  <si>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</si>
  <si>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</si>
  <si>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</si>
  <si>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</si>
  <si>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</si>
  <si>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</si>
  <si>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</si>
  <si>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</si>
  <si>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</si>
  <si>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</si>
  <si>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</si>
  <si>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</si>
  <si>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</si>
  <si>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</si>
  <si>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</si>
  <si>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</si>
  <si>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</si>
  <si>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</si>
  <si>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</si>
  <si>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</si>
  <si>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</si>
  <si>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</si>
  <si>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</si>
  <si>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</si>
  <si>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</si>
  <si>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</si>
  <si>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</si>
  <si>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</si>
  <si>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</si>
  <si>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</si>
  <si>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</si>
  <si>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</si>
  <si>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</si>
  <si>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</si>
  <si>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</si>
  <si>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</si>
  <si>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</si>
  <si>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</si>
  <si>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</si>
  <si>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</si>
  <si>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</si>
  <si>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</si>
  <si>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</si>
  <si>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</si>
  <si>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</si>
  <si>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</si>
  <si>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</si>
  <si>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</si>
  <si>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</si>
  <si>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</si>
  <si>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</si>
  <si>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</si>
  <si>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</si>
  <si>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</si>
  <si>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</si>
  <si>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</si>
  <si>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</si>
  <si>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</si>
  <si>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</si>
  <si>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</si>
  <si>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</si>
  <si>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</si>
  <si>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</si>
  <si>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</si>
  <si>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</si>
  <si>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</si>
  <si>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</si>
  <si>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</si>
  <si>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</si>
  <si>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</si>
  <si>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</si>
  <si>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</si>
  <si>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</si>
  <si>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</si>
  <si>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</si>
  <si>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</si>
  <si>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</si>
  <si>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</si>
  <si>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</si>
  <si>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</si>
  <si>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</si>
  <si>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</si>
  <si>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</si>
  <si>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</si>
  <si>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</si>
  <si>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</si>
  <si>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</si>
  <si>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</si>
  <si>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</si>
  <si>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</si>
  <si>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</si>
  <si>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</si>
  <si>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</si>
  <si>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</si>
  <si>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</si>
  <si>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</si>
  <si>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</si>
  <si>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</si>
  <si>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</si>
  <si>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</si>
  <si>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</si>
  <si>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</si>
  <si>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</si>
  <si>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</si>
  <si>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</si>
  <si>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</si>
  <si>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</si>
  <si>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</si>
  <si>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</si>
  <si>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</si>
  <si>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</si>
  <si>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</si>
  <si>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</si>
  <si>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</si>
  <si>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</si>
  <si>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</si>
  <si>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</si>
  <si>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</si>
  <si>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</si>
  <si>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</si>
  <si>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</si>
  <si>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</si>
  <si>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</si>
  <si>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</si>
  <si>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</si>
  <si>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</si>
  <si>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</si>
  <si>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</si>
  <si>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</si>
  <si>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</si>
  <si>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</si>
  <si>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</si>
  <si>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</si>
  <si>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</si>
  <si>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</si>
  <si>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</si>
  <si>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</si>
  <si>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</si>
  <si>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</si>
  <si>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</si>
  <si>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</si>
  <si>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</si>
  <si>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</si>
  <si>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</si>
  <si>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</si>
  <si>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</si>
  <si>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</si>
  <si>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</si>
  <si>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</si>
  <si>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</si>
  <si>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</si>
  <si>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</si>
  <si>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</si>
  <si>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</si>
  <si>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</si>
  <si>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</si>
  <si>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</si>
  <si>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</si>
  <si>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</si>
  <si>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</si>
  <si>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</si>
  <si>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</si>
  <si>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</si>
  <si>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</si>
  <si>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</si>
  <si>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</si>
  <si>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</si>
  <si>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</si>
  <si>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</si>
  <si>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</si>
  <si>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</si>
  <si>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</si>
  <si>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</si>
  <si>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</si>
  <si>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</si>
  <si>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</si>
  <si>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</si>
  <si>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</si>
  <si>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</si>
  <si>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</si>
  <si>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</si>
  <si>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</si>
  <si>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</si>
  <si>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</si>
  <si>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</si>
  <si>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</si>
  <si>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</si>
  <si>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</si>
  <si>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</si>
  <si>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</si>
  <si>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</si>
  <si>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</si>
  <si>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</si>
  <si>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</si>
  <si>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</si>
  <si>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</si>
  <si>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</si>
  <si>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</si>
  <si>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</si>
  <si>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</si>
  <si>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</si>
  <si>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</si>
  <si>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</si>
  <si>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</si>
  <si>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</si>
  <si>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</si>
  <si>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</si>
  <si>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</si>
  <si>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</si>
  <si>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</si>
  <si>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</si>
  <si>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</si>
  <si>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</si>
  <si>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</si>
  <si>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</si>
  <si>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</si>
  <si>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</si>
  <si>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</si>
  <si>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</si>
  <si>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</si>
  <si>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</si>
  <si>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</si>
  <si>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</si>
  <si>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</si>
  <si>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</si>
  <si>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</si>
  <si>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</si>
  <si>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</si>
  <si>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</si>
  <si>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</si>
  <si>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</si>
  <si>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</si>
  <si>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</si>
  <si>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</si>
  <si>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</si>
  <si>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</si>
  <si>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</si>
  <si>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</si>
  <si>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</si>
  <si>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</si>
  <si>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</si>
  <si>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</si>
  <si>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</si>
  <si>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</si>
  <si>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</si>
  <si>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</si>
  <si>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</si>
  <si>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</si>
  <si>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</si>
  <si>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</si>
  <si>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</si>
  <si>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</si>
  <si>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</si>
  <si>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</si>
  <si>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</si>
  <si>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</si>
  <si>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</si>
  <si>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</si>
  <si>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</si>
  <si>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</si>
  <si>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</si>
  <si>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</si>
  <si>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</si>
  <si>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</si>
  <si>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</si>
  <si>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</si>
  <si>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</si>
  <si>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</si>
  <si>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</si>
  <si>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</si>
  <si>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</si>
  <si>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</si>
  <si>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</si>
  <si>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</si>
  <si>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</si>
  <si>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</si>
  <si>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</si>
  <si>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</si>
  <si>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</si>
  <si>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</si>
  <si>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</si>
  <si>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</si>
  <si>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</si>
  <si>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</si>
  <si>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</si>
  <si>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</si>
  <si>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</si>
  <si>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</si>
  <si>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</si>
  <si>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</si>
  <si>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</si>
  <si>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</si>
  <si>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</si>
  <si>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</si>
  <si>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</si>
  <si>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</si>
  <si>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</si>
  <si>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</si>
  <si>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</si>
  <si>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</si>
  <si>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</si>
  <si>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</si>
  <si>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</si>
  <si>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</si>
  <si>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</si>
  <si>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</si>
  <si>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</si>
  <si>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</si>
  <si>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</si>
  <si>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</si>
  <si>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</si>
  <si>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</si>
  <si>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</si>
  <si>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</si>
  <si>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</si>
  <si>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</si>
  <si>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</si>
  <si>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</si>
  <si>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</si>
  <si>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</si>
  <si>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</si>
  <si>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</si>
  <si>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</si>
  <si>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</si>
  <si>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</si>
  <si>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</si>
  <si>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</si>
  <si>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</si>
  <si>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</si>
  <si>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</si>
  <si>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</si>
  <si>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</si>
  <si>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</si>
  <si>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</si>
  <si>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</si>
  <si>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</si>
  <si>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</si>
  <si>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</si>
  <si>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</si>
  <si>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</si>
  <si>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</si>
  <si>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</si>
  <si>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</si>
  <si>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</si>
  <si>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</si>
  <si>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</si>
  <si>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</si>
  <si>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</si>
  <si>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</si>
  <si>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</si>
  <si>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</si>
  <si>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</si>
  <si>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</si>
  <si>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</si>
  <si>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</si>
  <si>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</si>
  <si>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</si>
  <si>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</si>
  <si>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</si>
  <si>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</si>
  <si>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</si>
  <si>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</si>
  <si>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</si>
  <si>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</si>
  <si>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</si>
  <si>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</si>
  <si>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</si>
  <si>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</si>
  <si>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</si>
  <si>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</si>
  <si>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</si>
  <si>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</si>
  <si>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</si>
  <si>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</si>
  <si>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</si>
  <si>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</si>
  <si>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</si>
  <si>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</si>
  <si>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</si>
  <si>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</si>
  <si>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</si>
  <si>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</si>
  <si>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</si>
  <si>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</si>
  <si>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</si>
  <si>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</si>
  <si>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</si>
  <si>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</si>
  <si>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</si>
  <si>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</si>
  <si>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</si>
  <si>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</si>
  <si>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</si>
  <si>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</si>
  <si>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</si>
  <si>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</si>
  <si>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</si>
  <si>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</si>
  <si>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</si>
  <si>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</si>
  <si>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</si>
  <si>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</si>
  <si>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</si>
  <si>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</si>
  <si>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</si>
  <si>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</si>
  <si>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</si>
  <si>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</si>
  <si>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</si>
  <si>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</si>
  <si>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</si>
  <si>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</si>
  <si>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</si>
  <si>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</si>
  <si>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</si>
  <si>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</si>
  <si>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</si>
  <si>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</si>
  <si>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</si>
  <si>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</si>
  <si>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</si>
  <si>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</si>
  <si>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</si>
  <si>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</si>
  <si>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</si>
  <si>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</si>
  <si>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</si>
  <si>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</si>
  <si>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</si>
  <si>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</si>
  <si>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</si>
  <si>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</si>
  <si>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</si>
  <si>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</si>
  <si>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</si>
  <si>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</si>
  <si>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</si>
  <si>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</si>
  <si>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</si>
  <si>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</si>
  <si>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</si>
  <si>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</si>
  <si>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</si>
  <si>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</si>
  <si>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</si>
  <si>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</si>
  <si>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</si>
  <si>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</si>
  <si>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</si>
  <si>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</si>
  <si>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</si>
  <si>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</si>
  <si>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</si>
  <si>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</si>
  <si>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</si>
  <si>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</si>
  <si>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</si>
  <si>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</si>
  <si>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</si>
  <si>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</si>
  <si>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</si>
  <si>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</si>
  <si>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</si>
  <si>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</si>
  <si>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</si>
  <si>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</si>
  <si>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</si>
  <si>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</si>
  <si>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</si>
  <si>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</si>
  <si>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</si>
  <si>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</si>
  <si>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</si>
  <si>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</si>
  <si>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</si>
  <si>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</si>
  <si>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</si>
  <si>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</si>
  <si>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</si>
  <si>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</si>
  <si>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</si>
  <si>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</si>
  <si>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</si>
  <si>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</si>
  <si>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</si>
  <si>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</si>
  <si>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</si>
  <si>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</si>
  <si>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</si>
  <si>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</si>
  <si>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</si>
  <si>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</si>
  <si>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</si>
  <si>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</si>
  <si>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</si>
  <si>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</si>
  <si>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</si>
  <si>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</si>
  <si>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</si>
  <si>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</si>
  <si>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</si>
  <si>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</si>
  <si>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</si>
  <si>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</si>
  <si>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</si>
  <si>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</si>
  <si>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</si>
  <si>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</si>
  <si>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</si>
  <si>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</si>
  <si>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</si>
  <si>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</si>
  <si>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</si>
  <si>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</si>
  <si>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</si>
  <si>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</si>
  <si>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</si>
  <si>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</si>
  <si>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</si>
  <si>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</si>
  <si>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</si>
  <si>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</si>
  <si>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</si>
  <si>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</si>
  <si>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</si>
  <si>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</si>
  <si>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</si>
  <si>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</si>
  <si>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</si>
  <si>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</si>
  <si>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</si>
  <si>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</si>
  <si>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</si>
  <si>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</si>
  <si>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</si>
  <si>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</si>
  <si>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</si>
  <si>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</si>
  <si>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</si>
  <si>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</si>
  <si>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</si>
  <si>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</si>
  <si>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</si>
  <si>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</si>
  <si>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</si>
  <si>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</si>
  <si>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</si>
  <si>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</si>
  <si>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</si>
  <si>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</si>
  <si>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</si>
  <si>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</si>
  <si>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</si>
  <si>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</si>
  <si>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</si>
  <si>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</si>
  <si>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</si>
  <si>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</si>
  <si>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</si>
  <si>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</si>
  <si>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</si>
  <si>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</si>
  <si>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</si>
  <si>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</si>
  <si>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</si>
  <si>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</si>
  <si>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</si>
  <si>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</si>
  <si>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</si>
  <si>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</si>
  <si>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</si>
  <si>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</si>
  <si>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</si>
  <si>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</si>
  <si>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</si>
  <si>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</si>
  <si>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</si>
  <si>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</si>
  <si>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</si>
  <si>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</si>
  <si>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</si>
  <si>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</si>
  <si>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</si>
  <si>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</si>
  <si>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</si>
  <si>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</si>
  <si>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</si>
  <si>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</si>
  <si>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</si>
  <si>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</si>
  <si>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</si>
  <si>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</si>
  <si>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</si>
  <si>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</si>
  <si>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</si>
  <si>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</si>
  <si>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</si>
  <si>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</si>
  <si>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</si>
  <si>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</si>
  <si>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</si>
  <si>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</si>
  <si>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</si>
  <si>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</si>
  <si>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</si>
  <si>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</si>
  <si>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</si>
  <si>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</si>
  <si>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</si>
  <si>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</si>
  <si>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</si>
  <si>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</si>
  <si>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</si>
  <si>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</si>
  <si>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</si>
  <si>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</si>
  <si>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</si>
  <si>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</si>
  <si>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</si>
  <si>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</si>
  <si>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</si>
  <si>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</si>
  <si>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</si>
  <si>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</si>
  <si>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</si>
  <si>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</si>
  <si>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</si>
  <si>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</si>
  <si>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</si>
  <si>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</si>
  <si>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</si>
  <si>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</si>
  <si>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</si>
  <si>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</si>
  <si>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</si>
  <si>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</si>
  <si>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</si>
  <si>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</si>
  <si>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</si>
  <si>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</si>
  <si>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</si>
  <si>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</si>
  <si>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</si>
  <si>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</si>
  <si>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</si>
  <si>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</si>
  <si>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</si>
  <si>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</si>
  <si>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</si>
  <si>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</si>
  <si>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</si>
  <si>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</si>
  <si>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</si>
  <si>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</si>
  <si>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</si>
  <si>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</si>
  <si>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</si>
  <si>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</si>
  <si>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</si>
  <si>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</si>
  <si>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</si>
  <si>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</si>
  <si>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</si>
  <si>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</si>
  <si>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</si>
  <si>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</si>
  <si>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</si>
  <si>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</si>
  <si>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</si>
  <si>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</si>
  <si>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</si>
  <si>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</si>
  <si>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</si>
  <si>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</si>
  <si>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</si>
  <si>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</si>
  <si>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</si>
  <si>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</si>
  <si>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</si>
  <si>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</si>
  <si>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</si>
  <si>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</si>
  <si>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</si>
  <si>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</si>
  <si>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</si>
  <si>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</si>
  <si>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</si>
  <si>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</si>
  <si>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</si>
  <si>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</si>
  <si>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</si>
  <si>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</si>
  <si>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</si>
  <si>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</si>
  <si>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</si>
  <si>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</si>
  <si>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</si>
  <si>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</si>
  <si>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</si>
  <si>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</si>
  <si>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</si>
  <si>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</si>
  <si>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</si>
  <si>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</si>
  <si>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</si>
  <si>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</si>
  <si>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</si>
  <si>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</si>
  <si>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</si>
  <si>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</si>
  <si>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</si>
  <si>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</si>
  <si>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</si>
  <si>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</si>
  <si>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</si>
  <si>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</si>
  <si>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</si>
  <si>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</si>
  <si>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</si>
  <si>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</si>
  <si>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</si>
  <si>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</si>
  <si>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</si>
  <si>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</si>
  <si>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</si>
  <si>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</si>
  <si>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</si>
  <si>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</si>
  <si>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</si>
  <si>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</si>
  <si>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</si>
  <si>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</si>
  <si>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</si>
  <si>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</si>
  <si>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</si>
  <si>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</si>
  <si>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</si>
  <si>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</si>
  <si>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</si>
  <si>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</si>
  <si>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</si>
  <si>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</si>
  <si>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</si>
  <si>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</si>
  <si>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</si>
  <si>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</si>
  <si>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</si>
  <si>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</si>
  <si>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</si>
  <si>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</si>
  <si>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</si>
  <si>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</si>
  <si>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</si>
  <si>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</si>
  <si>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</si>
  <si>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</si>
  <si>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</si>
  <si>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</si>
  <si>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</si>
  <si>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</si>
  <si>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</si>
  <si>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</si>
  <si>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</si>
  <si>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</si>
  <si>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</si>
  <si>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</si>
  <si>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</si>
  <si>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</si>
  <si>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</si>
  <si>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</si>
  <si>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</si>
  <si>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</si>
  <si>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</si>
  <si>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</si>
  <si>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</si>
  <si>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</si>
  <si>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</si>
  <si>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</si>
  <si>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</si>
  <si>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</si>
  <si>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</si>
  <si>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</si>
  <si>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</si>
  <si>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</si>
  <si>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</si>
  <si>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</si>
  <si>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</si>
  <si>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</si>
  <si>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</si>
  <si>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</si>
  <si>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</si>
  <si>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</si>
  <si>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</si>
  <si>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</si>
  <si>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</si>
  <si>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</si>
  <si>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</si>
  <si>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</si>
  <si>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</si>
  <si>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</si>
  <si>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</si>
  <si>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</si>
  <si>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</si>
  <si>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</si>
  <si>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</si>
  <si>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</si>
  <si>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</si>
  <si>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</si>
  <si>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</si>
  <si>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</si>
  <si>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</si>
  <si>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</si>
  <si>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</si>
  <si>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</si>
  <si>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</si>
  <si>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</si>
  <si>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</si>
  <si>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</si>
  <si>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</si>
  <si>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</si>
  <si>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</si>
  <si>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</si>
  <si>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</si>
  <si>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</si>
  <si>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</si>
  <si>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</si>
  <si>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</si>
  <si>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</si>
  <si>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</si>
  <si>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</si>
  <si>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</si>
  <si>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</si>
  <si>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</si>
  <si>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</si>
  <si>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</si>
  <si>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</si>
  <si>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</si>
  <si>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</si>
  <si>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</si>
  <si>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</si>
  <si>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</si>
  <si>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</si>
  <si>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</si>
  <si>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</si>
  <si>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</si>
  <si>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</si>
  <si>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</si>
  <si>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</si>
  <si>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</si>
  <si>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</si>
  <si>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</si>
  <si>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</si>
  <si>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</si>
  <si>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</si>
  <si>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</si>
  <si>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</si>
  <si>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</si>
  <si>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</si>
  <si>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</si>
  <si>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</si>
  <si>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</si>
  <si>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</si>
  <si>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</si>
  <si>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</si>
  <si>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</si>
  <si>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</si>
  <si>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</si>
  <si>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</si>
  <si>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</si>
  <si>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</si>
  <si>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</si>
  <si>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</si>
  <si>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</si>
  <si>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</si>
  <si>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</si>
  <si>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</si>
  <si>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</si>
  <si>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</si>
  <si>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</si>
  <si>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</si>
  <si>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</si>
  <si>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</si>
  <si>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</si>
  <si>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</si>
  <si>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</si>
  <si>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</si>
  <si>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</si>
  <si>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</si>
  <si>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</si>
  <si>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</si>
  <si>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</si>
  <si>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</si>
  <si>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</si>
  <si>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</si>
  <si>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</si>
  <si>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</si>
  <si>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</si>
  <si>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</si>
  <si>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</si>
  <si>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</si>
  <si>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</si>
  <si>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</si>
  <si>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</si>
  <si>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</si>
  <si>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</si>
  <si>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</si>
  <si>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</si>
  <si>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</si>
  <si>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</si>
  <si>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</si>
  <si>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</si>
  <si>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</si>
  <si>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</si>
  <si>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</si>
  <si>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</si>
  <si>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</si>
  <si>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</si>
  <si>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</si>
  <si>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</si>
  <si>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</si>
  <si>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</si>
  <si>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</si>
  <si>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</si>
  <si>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</si>
  <si>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</si>
  <si>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</si>
  <si>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</si>
  <si>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</si>
  <si>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</si>
  <si>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</si>
  <si>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</si>
  <si>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</si>
  <si>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</si>
  <si>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</si>
  <si>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</si>
  <si>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</si>
  <si>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</si>
  <si>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</si>
  <si>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</si>
  <si>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</si>
  <si>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</si>
  <si>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</si>
  <si>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</si>
  <si>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</si>
  <si>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</si>
  <si>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</si>
  <si>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</si>
  <si>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</si>
  <si>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</si>
  <si>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</si>
  <si>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</si>
  <si>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</si>
  <si>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</si>
  <si>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</si>
  <si>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</si>
  <si>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</si>
  <si>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</si>
  <si>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</si>
  <si>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</si>
  <si>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</si>
  <si>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</si>
  <si>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</si>
  <si>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</si>
  <si>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</si>
  <si>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</si>
  <si>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</si>
  <si>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</si>
  <si>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</si>
  <si>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</si>
  <si>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</si>
  <si>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</si>
  <si>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</si>
  <si>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</si>
  <si>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</si>
  <si>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</si>
  <si>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</si>
  <si>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</si>
  <si>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</si>
  <si>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</si>
  <si>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</si>
  <si>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</si>
  <si>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</si>
  <si>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</si>
  <si>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</si>
  <si>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</si>
  <si>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</si>
  <si>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</si>
  <si>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</si>
  <si>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</si>
  <si>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</si>
  <si>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</si>
  <si>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</si>
  <si>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</si>
  <si>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</si>
  <si>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</si>
  <si>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</si>
  <si>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</si>
  <si>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</si>
  <si>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</si>
  <si>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</si>
  <si>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</si>
  <si>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</si>
  <si>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</si>
  <si>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</si>
  <si>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</si>
  <si>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</si>
  <si>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</si>
  <si>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</si>
  <si>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</si>
  <si>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</si>
  <si>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</si>
  <si>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</si>
  <si>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</si>
  <si>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</si>
  <si>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</si>
  <si>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</si>
  <si>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</si>
  <si>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</si>
  <si>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</si>
  <si>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</si>
  <si>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</si>
  <si>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</si>
  <si>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</si>
  <si>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</si>
  <si>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</si>
  <si>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</si>
  <si>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</si>
  <si>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</si>
  <si>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</si>
  <si>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</si>
  <si>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</si>
  <si>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</si>
  <si>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</si>
  <si>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</si>
  <si>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</si>
  <si>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</si>
  <si>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</si>
  <si>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</si>
  <si>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</si>
  <si>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</si>
  <si>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</si>
  <si>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</si>
  <si>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</si>
  <si>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</si>
  <si>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</si>
  <si>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</si>
  <si>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</si>
  <si>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</si>
  <si>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</si>
  <si>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</si>
  <si>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</si>
  <si>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</si>
  <si>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</si>
  <si>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</si>
  <si>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</si>
  <si>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</si>
  <si>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</si>
  <si>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</si>
  <si>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</si>
  <si>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</si>
  <si>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</si>
  <si>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</si>
  <si>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</si>
  <si>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</si>
  <si>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</si>
  <si>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</si>
  <si>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</si>
  <si>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</si>
  <si>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</si>
  <si>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</si>
  <si>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</si>
  <si>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</si>
  <si>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</si>
  <si>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</si>
  <si>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</si>
  <si>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</si>
  <si>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</si>
  <si>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</si>
  <si>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</si>
  <si>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</si>
  <si>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</si>
  <si>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</si>
  <si>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</si>
  <si>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</si>
  <si>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</si>
  <si>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</si>
  <si>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</si>
  <si>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</si>
  <si>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</si>
  <si>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</si>
  <si>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</si>
  <si>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</si>
  <si>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</si>
  <si>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</si>
  <si>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</si>
  <si>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</si>
  <si>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</si>
  <si>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</si>
  <si>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</si>
  <si>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</si>
  <si>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</si>
  <si>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</si>
  <si>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</si>
  <si>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</si>
  <si>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</si>
  <si>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</si>
  <si>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</si>
  <si>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</si>
  <si>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</si>
  <si>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</si>
  <si>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</si>
  <si>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</si>
  <si>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</si>
  <si>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</si>
  <si>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</si>
  <si>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</si>
  <si>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</si>
  <si>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</si>
  <si>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</si>
  <si>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</si>
  <si>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</si>
  <si>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</si>
  <si>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</si>
  <si>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</si>
  <si>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</si>
  <si>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</si>
  <si>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</si>
  <si>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</si>
  <si>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</si>
  <si>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</si>
  <si>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</si>
  <si>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</si>
  <si>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</si>
  <si>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</si>
  <si>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</si>
  <si>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</si>
  <si>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</si>
  <si>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</si>
  <si>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</si>
  <si>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</si>
  <si>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</si>
  <si>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</si>
  <si>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</si>
  <si>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</si>
  <si>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</si>
  <si>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</si>
  <si>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</si>
  <si>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</si>
  <si>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</si>
  <si>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</si>
  <si>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</si>
  <si>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</si>
  <si>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</si>
  <si>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</si>
  <si>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</si>
  <si>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</si>
  <si>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</si>
  <si>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</si>
  <si>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</si>
  <si>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</si>
  <si>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</si>
  <si>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</si>
  <si>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</si>
  <si>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</si>
  <si>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</si>
  <si>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</si>
  <si>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</si>
  <si>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</si>
  <si>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</si>
  <si>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</si>
  <si>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</si>
  <si>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</si>
  <si>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</si>
  <si>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</si>
  <si>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</si>
  <si>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</si>
  <si>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</si>
  <si>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</si>
  <si>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</si>
  <si>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</si>
  <si>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</si>
  <si>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</si>
  <si>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</si>
  <si>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</si>
  <si>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</si>
  <si>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</si>
  <si>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</si>
  <si>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</si>
  <si>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</si>
  <si>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</si>
  <si>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</si>
  <si>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</si>
  <si>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</si>
  <si>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</si>
  <si>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</si>
  <si>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</si>
  <si>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</si>
  <si>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</si>
  <si>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</si>
  <si>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</si>
  <si>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</si>
  <si>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</si>
  <si>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</si>
  <si>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</si>
  <si>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</si>
  <si>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</si>
  <si>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</si>
  <si>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</si>
  <si>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</si>
  <si>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</si>
  <si>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</si>
  <si>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</si>
  <si>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</si>
  <si>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</si>
  <si>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</si>
  <si>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</si>
  <si>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</si>
  <si>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</si>
  <si>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</si>
  <si>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</si>
  <si>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</si>
  <si>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</si>
  <si>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</si>
  <si>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</si>
  <si>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</si>
  <si>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</si>
  <si>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</si>
  <si>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</si>
  <si>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</si>
  <si>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</si>
  <si>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</si>
  <si>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</si>
  <si>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</si>
  <si>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</si>
  <si>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</si>
  <si>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</si>
  <si>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</si>
  <si>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</si>
  <si>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</si>
  <si>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</si>
  <si>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</si>
  <si>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</si>
  <si>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</si>
  <si>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</si>
  <si>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</si>
  <si>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</si>
  <si>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</si>
  <si>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</si>
  <si>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</si>
  <si>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</si>
  <si>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</si>
  <si>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</si>
  <si>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</si>
  <si>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</si>
  <si>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</si>
  <si>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</si>
  <si>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</si>
  <si>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</si>
  <si>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</si>
  <si>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</si>
  <si>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</si>
  <si>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</si>
  <si>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</si>
  <si>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</si>
  <si>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</si>
  <si>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</si>
  <si>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</si>
  <si>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</si>
  <si>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</si>
  <si>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</si>
  <si>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</si>
  <si>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</si>
  <si>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</si>
  <si>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</si>
  <si>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</si>
  <si>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</si>
  <si>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</si>
  <si>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</si>
  <si>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</si>
  <si>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</si>
  <si>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</si>
  <si>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</si>
  <si>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</si>
  <si>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</si>
  <si>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</si>
  <si>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</si>
  <si>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</si>
  <si>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</si>
  <si>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</si>
  <si>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</si>
  <si>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</si>
  <si>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</si>
  <si>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</si>
  <si>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</si>
  <si>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</si>
  <si>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</si>
  <si>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</si>
  <si>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</si>
  <si>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</si>
  <si>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</si>
  <si>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</si>
  <si>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</si>
  <si>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</si>
  <si>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</si>
  <si>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</si>
  <si>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</si>
  <si>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</si>
  <si>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</si>
  <si>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</si>
  <si>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</si>
  <si>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</si>
  <si>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</si>
  <si>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</si>
  <si>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</si>
  <si>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</si>
  <si>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</si>
  <si>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</si>
  <si>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</si>
  <si>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</si>
  <si>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</si>
  <si>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</si>
  <si>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</si>
  <si>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</si>
  <si>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</si>
  <si>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</si>
  <si>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</si>
  <si>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</si>
  <si>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</si>
  <si>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</si>
  <si>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</si>
  <si>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</si>
  <si>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</si>
  <si>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</si>
  <si>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</si>
  <si>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</si>
  <si>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</si>
  <si>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</si>
  <si>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</si>
  <si>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</si>
  <si>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</si>
  <si>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</si>
  <si>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</si>
  <si>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</si>
  <si>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</si>
  <si>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</si>
  <si>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</si>
  <si>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</si>
  <si>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</si>
  <si>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</si>
  <si>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</si>
  <si>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</si>
  <si>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</si>
  <si>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</si>
  <si>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</si>
  <si>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</si>
  <si>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</si>
  <si>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</si>
  <si>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</si>
  <si>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</si>
  <si>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</si>
  <si>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</si>
  <si>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</si>
  <si>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</si>
  <si>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</si>
  <si>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</si>
  <si>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</si>
  <si>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</si>
  <si>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</si>
  <si>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</si>
  <si>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</si>
  <si>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</si>
  <si>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</si>
  <si>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</si>
  <si>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</si>
  <si>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</si>
  <si>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</si>
  <si>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</si>
  <si>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</si>
  <si>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</si>
  <si>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</si>
  <si>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</si>
  <si>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</si>
  <si>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</si>
  <si>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</si>
  <si>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</si>
  <si>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</si>
  <si>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</si>
  <si>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</si>
  <si>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</si>
  <si>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</si>
  <si>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</si>
  <si>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</si>
  <si>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</si>
  <si>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</si>
  <si>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</si>
  <si>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</si>
  <si>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</si>
  <si>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</si>
  <si>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</si>
  <si>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</si>
  <si>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</si>
  <si>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</si>
  <si>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</si>
  <si>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</si>
  <si>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</si>
  <si>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</si>
  <si>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</si>
  <si>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</si>
  <si>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</si>
  <si>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</si>
  <si>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</si>
  <si>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</si>
  <si>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</si>
  <si>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</si>
  <si>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</si>
  <si>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</si>
  <si>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</si>
  <si>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</si>
  <si>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</si>
  <si>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</si>
  <si>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</si>
  <si>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</si>
  <si>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</si>
  <si>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</si>
  <si>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</si>
  <si>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</si>
  <si>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</si>
  <si>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</si>
  <si>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</si>
  <si>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</si>
  <si>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</si>
  <si>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</si>
  <si>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</si>
  <si>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</si>
  <si>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</si>
  <si>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</si>
  <si>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</si>
  <si>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</si>
  <si>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</si>
  <si>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</si>
  <si>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</si>
  <si>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</si>
  <si>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</si>
  <si>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</si>
  <si>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</si>
  <si>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</si>
  <si>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</si>
  <si>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</si>
  <si>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</si>
  <si>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</si>
  <si>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</si>
  <si>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</si>
  <si>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</si>
  <si>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</si>
  <si>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</si>
  <si>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</si>
  <si>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</si>
  <si>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</si>
  <si>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</si>
  <si>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</si>
  <si>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</si>
  <si>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</si>
  <si>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</si>
  <si>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</si>
  <si>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</si>
  <si>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</si>
  <si>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</si>
  <si>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</si>
  <si>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</si>
  <si>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</si>
  <si>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</si>
  <si>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</si>
  <si>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</si>
  <si>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</si>
  <si>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</si>
  <si>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</si>
  <si>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</si>
  <si>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</si>
  <si>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</si>
  <si>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</si>
  <si>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</si>
  <si>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</si>
  <si>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</si>
  <si>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</si>
  <si>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</si>
  <si>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</si>
  <si>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</si>
  <si>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</si>
  <si>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</si>
  <si>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</si>
  <si>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</si>
  <si>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</si>
  <si>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</si>
  <si>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</si>
  <si>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</si>
  <si>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</si>
  <si>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</si>
  <si>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</si>
  <si>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</si>
  <si>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</si>
  <si>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</si>
  <si>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</si>
  <si>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</si>
  <si>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</si>
  <si>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</si>
  <si>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</si>
  <si>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</si>
  <si>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</si>
  <si>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</si>
  <si>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</si>
  <si>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</si>
  <si>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</si>
  <si>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</si>
  <si>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</si>
  <si>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</si>
  <si>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</si>
  <si>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</si>
  <si>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</si>
  <si>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</si>
  <si>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</si>
  <si>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</si>
  <si>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</si>
  <si>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</si>
  <si>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</si>
  <si>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</si>
  <si>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</si>
  <si>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</si>
  <si>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</si>
  <si>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</si>
  <si>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</si>
  <si>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</si>
  <si>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</si>
  <si>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</si>
  <si>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</si>
  <si>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</si>
  <si>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</si>
  <si>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</si>
  <si>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</si>
  <si>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</si>
  <si>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</si>
  <si>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</si>
  <si>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</si>
  <si>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</si>
  <si>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</si>
  <si>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</si>
  <si>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</si>
  <si>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</si>
  <si>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</si>
  <si>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</si>
  <si>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</si>
  <si>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</si>
  <si>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</si>
  <si>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</si>
  <si>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</si>
  <si>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</si>
  <si>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</si>
  <si>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</si>
  <si>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</si>
  <si>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</si>
  <si>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</si>
  <si>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</si>
  <si>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</si>
  <si>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</si>
  <si>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</si>
  <si>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</si>
  <si>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</si>
  <si>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</si>
  <si>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</si>
  <si>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</si>
  <si>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</si>
  <si>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</si>
  <si>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</si>
  <si>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</si>
  <si>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</si>
  <si>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</si>
  <si>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</si>
  <si>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</si>
  <si>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</si>
  <si>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</si>
  <si>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</si>
  <si>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</si>
  <si>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</si>
  <si>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</si>
  <si>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</si>
  <si>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</si>
  <si>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</si>
  <si>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</si>
  <si>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</si>
  <si>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</si>
  <si>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</si>
  <si>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</si>
  <si>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</si>
  <si>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</si>
  <si>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</si>
  <si>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</si>
  <si>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</si>
  <si>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</si>
  <si>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</si>
  <si>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</si>
  <si>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</si>
  <si>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</si>
  <si>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</si>
  <si>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</si>
  <si>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</si>
  <si>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</si>
  <si>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</si>
  <si>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</si>
  <si>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</si>
  <si>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</si>
  <si>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</si>
  <si>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</si>
  <si>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</si>
  <si>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</si>
  <si>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</si>
  <si>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</si>
  <si>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</si>
  <si>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</si>
  <si>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</si>
  <si>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</si>
  <si>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</si>
  <si>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</si>
  <si>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</si>
  <si>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</si>
  <si>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</si>
  <si>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</si>
  <si>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</si>
  <si>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</si>
  <si>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</si>
  <si>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</si>
  <si>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</si>
  <si>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</si>
  <si>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</si>
  <si>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</si>
  <si>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</si>
  <si>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</si>
  <si>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</si>
  <si>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</si>
  <si>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</si>
  <si>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</si>
  <si>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</si>
  <si>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</si>
  <si>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</si>
  <si>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</si>
  <si>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</si>
  <si>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</si>
  <si>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</si>
  <si>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</si>
  <si>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</si>
  <si>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</si>
  <si>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</si>
  <si>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</si>
  <si>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</si>
  <si>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</si>
  <si>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</si>
  <si>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</si>
  <si>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</si>
  <si>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</si>
  <si>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</si>
  <si>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</si>
  <si>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</si>
  <si>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</si>
  <si>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</si>
  <si>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</si>
  <si>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</si>
  <si>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</si>
  <si>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</si>
  <si>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</si>
  <si>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</si>
  <si>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</si>
  <si>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</si>
  <si>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</si>
  <si>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</si>
  <si>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</si>
  <si>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</si>
  <si>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</si>
  <si>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</si>
  <si>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</si>
  <si>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</si>
  <si>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</si>
  <si>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</si>
  <si>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</si>
  <si>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</si>
  <si>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</si>
  <si>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</si>
  <si>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</si>
  <si>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</si>
  <si>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</si>
  <si>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</si>
  <si>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</si>
  <si>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</si>
  <si>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</si>
  <si>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</si>
  <si>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</si>
  <si>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</si>
  <si>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</si>
  <si>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</si>
  <si>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</si>
  <si>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</si>
  <si>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</si>
  <si>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</si>
  <si>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</si>
  <si>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</si>
  <si>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</si>
  <si>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</si>
  <si>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</si>
  <si>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</si>
  <si>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</si>
  <si>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</si>
  <si>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</si>
  <si>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</si>
  <si>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</si>
  <si>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</si>
  <si>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</si>
  <si>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</si>
  <si>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</si>
  <si>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</si>
  <si>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</si>
  <si>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</si>
  <si>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</si>
  <si>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</si>
  <si>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</si>
  <si>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</si>
  <si>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</si>
  <si>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</si>
  <si>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</si>
  <si>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</si>
  <si>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</si>
  <si>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</si>
  <si>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</si>
  <si>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</si>
  <si>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</si>
  <si>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</si>
  <si>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</si>
  <si>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</si>
  <si>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</si>
  <si>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</si>
  <si>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</si>
  <si>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</si>
  <si>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</si>
  <si>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</si>
  <si>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</si>
  <si>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</si>
  <si>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</si>
  <si>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</si>
  <si>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</si>
  <si>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</si>
  <si>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</si>
  <si>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</si>
  <si>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</si>
  <si>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</si>
  <si>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</si>
  <si>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</si>
  <si>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</si>
  <si>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</si>
  <si>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</si>
  <si>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</si>
  <si>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</si>
  <si>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</si>
  <si>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</si>
  <si>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</si>
  <si>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</si>
  <si>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</si>
  <si>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</si>
  <si>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</si>
  <si>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</si>
  <si>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</si>
  <si>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</si>
  <si>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</si>
  <si>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</si>
  <si>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</si>
  <si>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</si>
  <si>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</si>
  <si>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</si>
  <si>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</si>
  <si>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</si>
  <si>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</si>
  <si>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</si>
  <si>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</si>
  <si>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</si>
  <si>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</si>
  <si>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</si>
  <si>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</si>
  <si>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</si>
  <si>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</si>
  <si>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</si>
  <si>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</si>
  <si>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</si>
  <si>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</si>
  <si>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</si>
  <si>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</si>
  <si>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</si>
  <si>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</si>
  <si>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</si>
  <si>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</si>
  <si>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</si>
  <si>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</si>
  <si>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</si>
  <si>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</si>
  <si>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</si>
  <si>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</si>
  <si>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</si>
  <si>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</si>
  <si>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</si>
  <si>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</si>
  <si>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</si>
  <si>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</si>
  <si>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</si>
  <si>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</si>
  <si>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</si>
  <si>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</si>
  <si>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</si>
  <si>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</si>
  <si>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</si>
  <si>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</si>
  <si>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</si>
  <si>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</si>
  <si>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</si>
  <si>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</si>
  <si>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</si>
  <si>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</si>
  <si>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</si>
  <si>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</si>
  <si>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</si>
  <si>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</si>
  <si>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</si>
  <si>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</si>
  <si>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</si>
  <si>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</si>
  <si>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</si>
  <si>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</si>
  <si>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</si>
  <si>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</si>
  <si>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</si>
  <si>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</si>
  <si>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</si>
  <si>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</si>
  <si>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</si>
  <si>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</si>
  <si>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</si>
  <si>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</si>
  <si>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</si>
  <si>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</si>
  <si>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</si>
  <si>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</si>
  <si>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</si>
  <si>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</si>
  <si>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</si>
  <si>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</si>
  <si>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</si>
  <si>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</si>
  <si>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</si>
  <si>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</si>
  <si>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</si>
  <si>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</si>
  <si>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</si>
  <si>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</si>
  <si>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</si>
  <si>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</si>
  <si>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</si>
  <si>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</si>
  <si>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</si>
  <si>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</si>
  <si>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</si>
  <si>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</si>
  <si>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</si>
  <si>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</si>
  <si>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</si>
  <si>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</si>
  <si>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</si>
  <si>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</si>
  <si>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</si>
  <si>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</si>
  <si>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</si>
  <si>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</si>
  <si>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</si>
  <si>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</si>
  <si>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</si>
  <si>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</si>
  <si>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</si>
  <si>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</si>
  <si>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</si>
  <si>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</si>
  <si>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</si>
  <si>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</si>
  <si>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</si>
  <si>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</si>
  <si>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</si>
  <si>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</si>
  <si>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</si>
  <si>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</si>
  <si>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</si>
  <si>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</si>
  <si>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</si>
  <si>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</si>
  <si>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</si>
  <si>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</si>
  <si>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</si>
  <si>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</si>
  <si>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</si>
  <si>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</si>
  <si>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</si>
  <si>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</si>
  <si>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</si>
  <si>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</si>
  <si>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</si>
  <si>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</si>
  <si>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</si>
  <si>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</si>
  <si>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</si>
  <si>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</si>
  <si>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</si>
  <si>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</si>
  <si>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</si>
  <si>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</si>
  <si>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</si>
  <si>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</si>
  <si>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</si>
  <si>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</si>
  <si>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</si>
  <si>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</si>
  <si>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</si>
  <si>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</si>
  <si>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</si>
  <si>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</si>
  <si>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</si>
  <si>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</si>
  <si>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</si>
  <si>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</si>
  <si>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</si>
  <si>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</si>
  <si>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</si>
  <si>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</si>
  <si>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</si>
  <si>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</si>
  <si>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</si>
  <si>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</si>
  <si>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</si>
  <si>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</si>
  <si>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</si>
  <si>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</si>
  <si>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</si>
  <si>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</si>
  <si>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</si>
  <si>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</si>
  <si>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</si>
  <si>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</si>
  <si>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</si>
  <si>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</si>
  <si>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</si>
  <si>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</si>
  <si>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</si>
  <si>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</si>
  <si>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</si>
  <si>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</si>
  <si>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</si>
  <si>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</si>
  <si>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</si>
  <si>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</si>
  <si>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</si>
  <si>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</si>
  <si>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</si>
  <si>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</si>
  <si>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</si>
  <si>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</si>
  <si>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</si>
  <si>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</si>
  <si>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</si>
  <si>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</si>
  <si>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</si>
  <si>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</si>
  <si>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</si>
  <si>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</si>
  <si>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</si>
  <si>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</si>
  <si>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</si>
  <si>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</si>
  <si>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</si>
  <si>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</si>
  <si>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</si>
  <si>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</si>
  <si>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</si>
  <si>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</si>
  <si>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</si>
  <si>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</si>
  <si>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</si>
  <si>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</si>
  <si>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</si>
  <si>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</si>
  <si>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</si>
  <si>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</si>
  <si>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</si>
  <si>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</si>
  <si>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</si>
  <si>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</si>
  <si>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</si>
  <si>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</si>
  <si>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</si>
  <si>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</si>
  <si>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</si>
  <si>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</si>
  <si>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</si>
  <si>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</si>
  <si>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</si>
  <si>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</si>
  <si>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</si>
  <si>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</si>
  <si>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</si>
  <si>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</si>
  <si>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</si>
  <si>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</si>
  <si>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</si>
  <si>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</si>
  <si>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</si>
  <si>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</si>
  <si>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</si>
  <si>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</si>
  <si>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</si>
  <si>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</si>
  <si>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</si>
  <si>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</si>
  <si>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</si>
  <si>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</si>
  <si>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</si>
  <si>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</si>
  <si>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</si>
  <si>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</si>
  <si>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</si>
  <si>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</si>
  <si>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</si>
  <si>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</si>
  <si>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</si>
  <si>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</si>
  <si>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</si>
  <si>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</si>
  <si>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</si>
  <si>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</si>
  <si>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</si>
  <si>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</si>
  <si>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</si>
  <si>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</si>
  <si>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</si>
  <si>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</si>
  <si>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</si>
  <si>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</si>
  <si>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</si>
  <si>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</si>
  <si>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</si>
  <si>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</si>
  <si>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</si>
  <si>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</si>
  <si>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</si>
  <si>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</si>
  <si>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</si>
  <si>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</si>
  <si>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</si>
  <si>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</si>
  <si>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</si>
  <si>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</si>
  <si>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</si>
  <si>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</si>
  <si>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</si>
  <si>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</si>
  <si>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</si>
  <si>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</si>
  <si>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</si>
  <si>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</si>
  <si>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</si>
  <si>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</si>
  <si>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</si>
  <si>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</si>
  <si>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</si>
  <si>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</si>
  <si>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</si>
  <si>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</si>
  <si>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</si>
  <si>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</si>
  <si>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</si>
  <si>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</si>
  <si>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</si>
  <si>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</si>
  <si>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</si>
  <si>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</si>
  <si>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</si>
  <si>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</si>
  <si>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</si>
  <si>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</si>
  <si>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</si>
  <si>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</si>
  <si>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</si>
  <si>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</si>
  <si>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</si>
  <si>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</si>
  <si>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</si>
  <si>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</si>
  <si>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</si>
  <si>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</si>
  <si>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</si>
  <si>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</si>
  <si>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</si>
  <si>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</si>
  <si>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</si>
  <si>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</si>
  <si>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</si>
  <si>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</si>
  <si>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</si>
  <si>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</si>
  <si>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</si>
  <si>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</si>
  <si>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</si>
  <si>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</si>
  <si>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</si>
  <si>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</si>
  <si>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</si>
  <si>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</si>
  <si>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</si>
  <si>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</si>
  <si>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</si>
  <si>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</si>
  <si>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</si>
  <si>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</si>
  <si>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</si>
  <si>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</si>
  <si>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</si>
  <si>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</si>
  <si>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</si>
  <si>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</si>
  <si>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</si>
  <si>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</si>
  <si>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</si>
  <si>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</si>
  <si>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</si>
  <si>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</si>
  <si>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</si>
  <si>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</si>
  <si>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</si>
  <si>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</si>
  <si>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</si>
  <si>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</si>
  <si>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</si>
  <si>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</si>
  <si>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</si>
  <si>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</si>
  <si>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</si>
  <si>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</si>
  <si>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</si>
  <si>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</si>
  <si>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</si>
  <si>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</si>
  <si>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</si>
  <si>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</si>
  <si>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</si>
  <si>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</si>
  <si>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</si>
  <si>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</si>
  <si>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</si>
  <si>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</si>
  <si>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</si>
  <si>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</si>
  <si>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</si>
  <si>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</si>
  <si>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</si>
  <si>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</si>
  <si>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</si>
  <si>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</si>
  <si>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</si>
  <si>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</si>
  <si>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</si>
  <si>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</si>
  <si>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</si>
  <si>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</si>
  <si>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</si>
  <si>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</si>
  <si>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</si>
  <si>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</si>
  <si>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</si>
  <si>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</si>
  <si>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</si>
  <si>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</si>
  <si>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</si>
  <si>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</si>
  <si>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</si>
  <si>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</si>
  <si>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</si>
  <si>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</si>
  <si>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</si>
  <si>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</si>
  <si>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</si>
  <si>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</si>
  <si>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</si>
  <si>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</si>
  <si>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</si>
  <si>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</si>
  <si>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</si>
  <si>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</si>
  <si>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</si>
  <si>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</si>
  <si>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</si>
  <si>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</si>
  <si>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</si>
  <si>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</si>
  <si>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</si>
  <si>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</si>
  <si>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</si>
  <si>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</si>
  <si>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</si>
  <si>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</si>
  <si>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</si>
  <si>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</si>
  <si>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</si>
  <si>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</si>
  <si>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</si>
  <si>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</si>
  <si>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</si>
  <si>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</si>
  <si>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</si>
  <si>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</si>
  <si>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</si>
  <si>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</si>
  <si>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</si>
  <si>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</si>
  <si>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</si>
  <si>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</si>
  <si>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</si>
  <si>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</si>
  <si>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</si>
  <si>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</si>
  <si>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</si>
  <si>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</si>
  <si>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</si>
  <si>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</si>
  <si>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</si>
  <si>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</si>
  <si>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</si>
  <si>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</si>
  <si>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</si>
  <si>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</si>
  <si>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</si>
  <si>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</si>
  <si>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</si>
  <si>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</si>
  <si>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</si>
  <si>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</si>
  <si>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</si>
  <si>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</si>
  <si>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</si>
  <si>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</si>
  <si>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</si>
  <si>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</si>
  <si>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</si>
  <si>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</si>
  <si>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</si>
  <si>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</si>
  <si>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</si>
  <si>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</si>
  <si>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</si>
  <si>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</si>
  <si>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</si>
  <si>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</si>
  <si>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</si>
  <si>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</si>
  <si>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</si>
  <si>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</si>
  <si>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</si>
  <si>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</si>
  <si>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</si>
  <si>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</si>
  <si>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</si>
  <si>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</si>
  <si>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</si>
  <si>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</si>
  <si>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</si>
  <si>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</si>
  <si>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</si>
  <si>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</si>
  <si>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</si>
  <si>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</si>
  <si>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</si>
  <si>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</si>
  <si>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</si>
  <si>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</si>
  <si>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</si>
  <si>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</si>
  <si>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</si>
  <si>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</si>
  <si>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</si>
  <si>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</si>
  <si>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</si>
  <si>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</si>
  <si>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</si>
  <si>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</si>
  <si>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</si>
  <si>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</si>
  <si>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</si>
  <si>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</si>
  <si>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</si>
  <si>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</si>
  <si>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</si>
  <si>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</si>
  <si>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</si>
  <si>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</si>
  <si>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</si>
  <si>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</si>
  <si>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</si>
  <si>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</si>
  <si>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</si>
  <si>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</si>
  <si>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</si>
  <si>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</si>
  <si>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</si>
  <si>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</si>
  <si>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</si>
  <si>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</si>
  <si>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</si>
  <si>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</si>
  <si>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</si>
  <si>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</si>
  <si>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</si>
  <si>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</si>
  <si>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</si>
  <si>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</si>
  <si>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</si>
  <si>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</si>
  <si>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</si>
  <si>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</si>
  <si>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</si>
  <si>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</si>
  <si>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</si>
  <si>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</si>
  <si>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</si>
  <si>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</si>
  <si>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</si>
  <si>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</si>
  <si>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</si>
  <si>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</si>
  <si>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</si>
  <si>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</si>
  <si>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</si>
  <si>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</si>
  <si>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</si>
  <si>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</si>
  <si>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</si>
  <si>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</si>
  <si>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</si>
  <si>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</si>
  <si>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</si>
  <si>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</si>
  <si>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</si>
  <si>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</si>
  <si>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</si>
  <si>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</si>
  <si>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</si>
  <si>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</si>
  <si>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</si>
  <si>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</si>
  <si>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</si>
  <si>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</si>
  <si>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</si>
  <si>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</si>
  <si>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</si>
  <si>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</si>
  <si>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</si>
  <si>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</si>
  <si>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</si>
  <si>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</si>
  <si>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</si>
  <si>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</si>
  <si>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</si>
  <si>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</si>
  <si>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</si>
  <si>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</si>
  <si>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</si>
  <si>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</si>
  <si>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</si>
  <si>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</si>
  <si>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</si>
  <si>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</si>
  <si>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</si>
  <si>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</si>
  <si>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</si>
  <si>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</si>
  <si>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</si>
  <si>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</si>
  <si>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</si>
  <si>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</si>
  <si>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</si>
  <si>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</si>
  <si>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</si>
  <si>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</si>
  <si>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</si>
  <si>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</si>
  <si>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</si>
  <si>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</si>
  <si>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</si>
  <si>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</si>
  <si>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</si>
  <si>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</si>
  <si>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</si>
  <si>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</si>
  <si>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</si>
  <si>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</si>
  <si>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</si>
  <si>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</si>
  <si>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</si>
  <si>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</si>
  <si>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</si>
  <si>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</si>
  <si>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</si>
  <si>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</si>
  <si>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</si>
  <si>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</si>
  <si>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</si>
  <si>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</si>
  <si>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</si>
  <si>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</si>
  <si>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</si>
  <si>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</si>
  <si>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</si>
  <si>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</si>
  <si>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</si>
  <si>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</si>
  <si>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</si>
  <si>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</si>
  <si>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</si>
  <si>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</si>
  <si>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</si>
  <si>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</si>
  <si>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</si>
  <si>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</si>
  <si>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</si>
  <si>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</si>
  <si>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</si>
  <si>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</si>
  <si>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</si>
  <si>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</si>
  <si>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</si>
  <si>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</si>
  <si>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</si>
  <si>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</si>
  <si>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</si>
  <si>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</si>
  <si>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</si>
  <si>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</si>
  <si>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</si>
  <si>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</si>
  <si>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</si>
  <si>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</si>
  <si>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</si>
  <si>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</si>
  <si>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</si>
  <si>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</si>
  <si>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</si>
  <si>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</si>
  <si>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</si>
  <si>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</si>
  <si>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</si>
  <si>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</si>
  <si>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</si>
  <si>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</si>
  <si>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</si>
  <si>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</si>
  <si>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</si>
  <si>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</si>
  <si>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</si>
  <si>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</si>
  <si>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</si>
  <si>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</si>
  <si>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</si>
  <si>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</si>
  <si>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</si>
  <si>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</si>
  <si>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</si>
  <si>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</si>
  <si>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</si>
  <si>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</si>
  <si>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</si>
  <si>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</si>
  <si>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</si>
  <si>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</si>
  <si>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</si>
  <si>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</si>
  <si>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</si>
  <si>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</si>
  <si>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</si>
  <si>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</si>
  <si>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</si>
  <si>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</si>
  <si>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</si>
  <si>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</si>
  <si>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</si>
  <si>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</si>
  <si>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</si>
  <si>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</si>
  <si>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</si>
  <si>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</si>
  <si>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</si>
  <si>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</si>
  <si>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</si>
  <si>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</si>
  <si>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</si>
  <si>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</si>
  <si>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</si>
  <si>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</si>
  <si>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</si>
  <si>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</si>
  <si>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</si>
  <si>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</si>
  <si>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</si>
  <si>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</si>
  <si>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</si>
  <si>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</si>
  <si>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</si>
  <si>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</si>
  <si>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</si>
  <si>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</si>
  <si>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</si>
  <si>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</si>
  <si>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</si>
  <si>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</si>
  <si>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</si>
  <si>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</si>
  <si>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</si>
  <si>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</si>
  <si>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</si>
  <si>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</si>
  <si>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</si>
  <si>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</si>
  <si>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</si>
  <si>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</si>
  <si>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</si>
  <si>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</si>
  <si>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</si>
  <si>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</si>
  <si>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</si>
  <si>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</si>
  <si>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</si>
  <si>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</si>
  <si>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</si>
  <si>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</si>
  <si>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</si>
  <si>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</si>
  <si>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</si>
  <si>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</si>
  <si>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</si>
  <si>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</si>
  <si>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</si>
  <si>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</si>
  <si>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</si>
  <si>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</si>
  <si>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</si>
  <si>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</si>
  <si>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</si>
  <si>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</si>
  <si>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</si>
  <si>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</si>
  <si>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</si>
  <si>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</si>
  <si>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</si>
  <si>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</si>
  <si>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</si>
  <si>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</si>
  <si>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</si>
  <si>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</si>
  <si>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</si>
  <si>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</si>
  <si>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</si>
  <si>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</si>
  <si>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</si>
  <si>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</si>
  <si>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</si>
  <si>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</si>
  <si>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</si>
  <si>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</si>
  <si>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</si>
  <si>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</si>
  <si>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</si>
  <si>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</si>
  <si>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</si>
  <si>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</si>
  <si>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</si>
  <si>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</si>
  <si>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</si>
  <si>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</si>
  <si>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</si>
  <si>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</si>
  <si>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</si>
  <si>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</si>
  <si>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</si>
  <si>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</si>
  <si>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</si>
  <si>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</si>
  <si>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</si>
  <si>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</si>
  <si>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</si>
  <si>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</si>
  <si>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</si>
  <si>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</si>
  <si>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</si>
  <si>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</si>
  <si>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</si>
  <si>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</si>
  <si>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</si>
  <si>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</si>
  <si>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</si>
  <si>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</si>
  <si>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</si>
  <si>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</si>
  <si>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</si>
  <si>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</si>
  <si>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</si>
  <si>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</si>
  <si>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</si>
  <si>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</si>
  <si>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</si>
  <si>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</si>
  <si>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</si>
  <si>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</si>
  <si>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</si>
  <si>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</si>
  <si>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</si>
  <si>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</si>
  <si>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</si>
  <si>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</si>
  <si>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</si>
  <si>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</si>
  <si>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</si>
  <si>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</si>
  <si>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</si>
  <si>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</si>
  <si>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</si>
  <si>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</si>
  <si>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</si>
  <si>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</si>
  <si>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</si>
  <si>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</si>
  <si>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</si>
  <si>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</si>
  <si>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</si>
  <si>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</si>
  <si>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</si>
  <si>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</si>
  <si>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</si>
  <si>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</si>
  <si>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</si>
  <si>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</si>
  <si>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</si>
  <si>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</si>
  <si>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</si>
  <si>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</si>
  <si>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</si>
  <si>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</si>
  <si>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</si>
  <si>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</si>
  <si>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</si>
  <si>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</si>
  <si>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</si>
  <si>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</si>
  <si>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</si>
  <si>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</si>
  <si>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</si>
  <si>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</si>
  <si>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</si>
  <si>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</si>
  <si>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</si>
  <si>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</si>
  <si>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</si>
  <si>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</si>
  <si>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</si>
  <si>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</si>
  <si>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</si>
  <si>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</si>
  <si>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</si>
  <si>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</si>
  <si>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</si>
  <si>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</si>
  <si>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</si>
  <si>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</si>
  <si>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</si>
  <si>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</si>
  <si>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</si>
  <si>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</si>
  <si>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</si>
  <si>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</si>
  <si>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</si>
  <si>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</si>
  <si>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</si>
  <si>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</si>
  <si>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</si>
  <si>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</si>
  <si>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</si>
  <si>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</si>
  <si>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</si>
  <si>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</si>
  <si>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</si>
  <si>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</si>
  <si>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</si>
  <si>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</si>
  <si>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</si>
  <si>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</si>
  <si>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</si>
  <si>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</si>
  <si>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</si>
  <si>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</si>
  <si>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</si>
  <si>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</si>
  <si>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</si>
  <si>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</si>
  <si>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</si>
  <si>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</si>
  <si>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</si>
  <si>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</si>
  <si>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</si>
  <si>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</si>
  <si>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</si>
  <si>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</si>
  <si>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</si>
  <si>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</si>
  <si>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</si>
  <si>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</si>
  <si>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</si>
  <si>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</si>
  <si>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</si>
  <si>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</si>
  <si>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</si>
  <si>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</si>
  <si>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</si>
  <si>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</si>
  <si>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</si>
  <si>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</si>
  <si>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</si>
  <si>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</si>
  <si>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</si>
  <si>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</si>
  <si>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</si>
  <si>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</si>
  <si>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</si>
  <si>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</si>
  <si>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</si>
  <si>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</si>
  <si>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</si>
  <si>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</si>
  <si>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</si>
  <si>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</si>
  <si>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</si>
  <si>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</si>
  <si>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</si>
  <si>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</si>
  <si>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</si>
  <si>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</si>
  <si>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</si>
  <si>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</si>
  <si>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</si>
  <si>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</si>
  <si>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</si>
  <si>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</si>
  <si>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</si>
  <si>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</si>
  <si>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</si>
  <si>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</si>
  <si>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</si>
  <si>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</si>
  <si>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</si>
  <si>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</si>
  <si>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</si>
  <si>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</si>
  <si>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</si>
  <si>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</si>
  <si>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</si>
  <si>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</si>
  <si>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</si>
  <si>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</si>
  <si>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</si>
  <si>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</si>
  <si>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</si>
  <si>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</si>
  <si>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</si>
  <si>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</si>
  <si>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</si>
  <si>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</si>
  <si>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</si>
  <si>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</si>
  <si>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</si>
  <si>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</si>
  <si>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</si>
  <si>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</si>
  <si>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</si>
  <si>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</si>
  <si>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</si>
  <si>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</si>
  <si>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</si>
  <si>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</si>
  <si>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</si>
  <si>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</si>
  <si>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</si>
  <si>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</si>
  <si>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</si>
  <si>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</si>
  <si>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</si>
  <si>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</si>
  <si>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</si>
  <si>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</si>
  <si>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</si>
  <si>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</si>
  <si>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</si>
  <si>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</si>
  <si>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</si>
  <si>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</si>
  <si>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</si>
  <si>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</si>
  <si>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</si>
  <si>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</si>
  <si>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</si>
  <si>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</si>
  <si>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</si>
  <si>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</si>
  <si>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</si>
  <si>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</si>
  <si>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</si>
  <si>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</si>
  <si>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</si>
  <si>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</si>
  <si>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</si>
  <si>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</si>
  <si>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</si>
  <si>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</si>
  <si>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</si>
  <si>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</si>
  <si>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</si>
  <si>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</si>
  <si>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</si>
  <si>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</si>
  <si>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</si>
  <si>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</si>
  <si>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</si>
  <si>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</si>
  <si>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</si>
  <si>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</si>
  <si>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</si>
  <si>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</si>
  <si>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</si>
  <si>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</si>
  <si>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</si>
  <si>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</si>
  <si>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</si>
  <si>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</si>
  <si>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</si>
  <si>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</si>
  <si>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</si>
  <si>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</si>
  <si>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</si>
  <si>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</si>
  <si>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</si>
  <si>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</si>
  <si>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</si>
  <si>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</si>
  <si>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</si>
  <si>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</si>
  <si>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</si>
  <si>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</si>
  <si>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</si>
  <si>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</si>
  <si>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</si>
  <si>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</si>
  <si>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</si>
  <si>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</si>
  <si>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</si>
  <si>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</si>
  <si>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</si>
  <si>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</si>
  <si>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</si>
  <si>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</si>
  <si>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</si>
  <si>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</si>
  <si>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</si>
  <si>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</si>
  <si>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</si>
  <si>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</si>
  <si>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</si>
  <si>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</si>
  <si>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</si>
  <si>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</si>
  <si>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</si>
  <si>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</si>
  <si>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</si>
  <si>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</si>
  <si>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</si>
  <si>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</si>
  <si>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</si>
  <si>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</si>
  <si>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</si>
  <si>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</si>
  <si>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</si>
  <si>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</si>
  <si>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</si>
  <si>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</si>
  <si>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</si>
  <si>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</si>
  <si>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</si>
  <si>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</si>
  <si>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</si>
  <si>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</si>
  <si>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</si>
  <si>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</si>
  <si>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</si>
  <si>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</si>
  <si>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</si>
  <si>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</si>
  <si>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</si>
  <si>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</si>
  <si>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</si>
  <si>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</si>
  <si>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</si>
  <si>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</si>
  <si>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</si>
  <si>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</si>
  <si>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</si>
  <si>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</si>
  <si>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</si>
  <si>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</si>
  <si>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</si>
  <si>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</si>
  <si>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</si>
  <si>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</si>
  <si>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</si>
  <si>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</si>
  <si>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</si>
  <si>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</si>
  <si>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</si>
  <si>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</si>
  <si>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</si>
  <si>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</si>
  <si>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</si>
  <si>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</si>
  <si>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</si>
  <si>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</si>
  <si>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</si>
  <si>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</si>
  <si>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</si>
  <si>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</si>
  <si>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</si>
  <si>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</si>
  <si>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</si>
  <si>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</si>
  <si>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</si>
  <si>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</si>
  <si>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</si>
  <si>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</si>
  <si>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</si>
  <si>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</si>
  <si>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</si>
  <si>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</si>
  <si>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</si>
  <si>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</si>
  <si>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</si>
  <si>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</si>
  <si>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</si>
  <si>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</si>
  <si>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</si>
  <si>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</si>
  <si>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</si>
  <si>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</si>
  <si>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</si>
  <si>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</si>
  <si>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</si>
  <si>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</si>
  <si>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</si>
  <si>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</si>
  <si>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</si>
  <si>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</si>
  <si>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</si>
  <si>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</si>
  <si>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</si>
  <si>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</si>
  <si>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</si>
  <si>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</si>
  <si>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</si>
  <si>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</si>
  <si>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</si>
  <si>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</si>
  <si>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</si>
  <si>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</si>
  <si>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</si>
  <si>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</si>
  <si>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</si>
  <si>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</si>
  <si>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</si>
  <si>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</si>
  <si>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</si>
  <si>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</si>
  <si>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</si>
  <si>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</si>
  <si>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</si>
  <si>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</si>
  <si>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</si>
  <si>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</si>
  <si>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</si>
  <si>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</si>
  <si>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</si>
  <si>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</si>
  <si>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</si>
  <si>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</si>
  <si>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</si>
  <si>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</si>
  <si>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</si>
  <si>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</si>
  <si>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</si>
  <si>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</si>
  <si>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</si>
  <si>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</si>
  <si>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</si>
  <si>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</si>
  <si>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</si>
  <si>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</si>
  <si>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</si>
  <si>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</si>
  <si>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</si>
  <si>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</si>
  <si>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</si>
  <si>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</si>
  <si>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</si>
  <si>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</si>
  <si>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</si>
  <si>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</si>
  <si>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</si>
  <si>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</si>
  <si>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</si>
  <si>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</si>
  <si>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</si>
  <si>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</si>
  <si>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</si>
  <si>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</si>
  <si>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</si>
  <si>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</si>
  <si>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</si>
  <si>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</si>
  <si>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</si>
  <si>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</si>
  <si>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</si>
  <si>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</si>
  <si>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</si>
  <si>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</si>
  <si>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</si>
  <si>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</si>
  <si>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</si>
  <si>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</si>
  <si>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</si>
  <si>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</si>
  <si>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</si>
  <si>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</si>
  <si>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</si>
  <si>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</si>
  <si>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</si>
  <si>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</si>
  <si>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</si>
  <si>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</si>
  <si>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</si>
  <si>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</si>
  <si>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</si>
  <si>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</si>
  <si>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</si>
  <si>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</si>
  <si>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</si>
  <si>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</si>
  <si>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</si>
  <si>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</si>
  <si>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</si>
  <si>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</si>
  <si>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</si>
  <si>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</si>
  <si>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</si>
  <si>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</si>
  <si>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</si>
  <si>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</si>
  <si>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</si>
  <si>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</si>
  <si>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</si>
  <si>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</si>
  <si>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</si>
  <si>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</si>
  <si>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</si>
  <si>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</si>
  <si>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</si>
  <si>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</si>
  <si>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</si>
  <si>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</si>
  <si>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</si>
  <si>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</si>
  <si>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</si>
  <si>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</si>
  <si>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</si>
  <si>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</si>
  <si>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</si>
  <si>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</si>
  <si>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</si>
  <si>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</si>
  <si>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</si>
  <si>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</si>
  <si>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</si>
  <si>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</si>
  <si>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</si>
  <si>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</si>
  <si>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</si>
  <si>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</si>
  <si>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</si>
  <si>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</si>
  <si>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</si>
  <si>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</si>
  <si>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</si>
  <si>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</si>
  <si>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</si>
  <si>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</si>
  <si>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</si>
  <si>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</si>
  <si>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</si>
  <si>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</si>
  <si>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</si>
  <si>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</si>
  <si>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</si>
  <si>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</si>
  <si>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</si>
  <si>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</si>
  <si>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</si>
  <si>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</si>
  <si>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</si>
  <si>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</si>
  <si>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</si>
  <si>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</si>
  <si>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</si>
  <si>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</si>
  <si>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</si>
  <si>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</si>
  <si>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</si>
  <si>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</si>
  <si>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</si>
  <si>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</si>
  <si>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</si>
  <si>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</si>
  <si>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</si>
  <si>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</si>
  <si>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</si>
  <si>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</si>
  <si>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</si>
  <si>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</si>
  <si>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</si>
  <si>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</si>
  <si>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</si>
  <si>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</si>
  <si>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</si>
  <si>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</si>
  <si>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</si>
  <si>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</si>
  <si>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</si>
  <si>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</si>
  <si>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</si>
  <si>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</si>
  <si>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</si>
  <si>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</si>
  <si>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</si>
  <si>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</si>
  <si>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</si>
  <si>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</si>
  <si>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</si>
  <si>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</si>
  <si>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</si>
  <si>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</si>
  <si>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</si>
  <si>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</si>
  <si>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</si>
  <si>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</si>
  <si>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</si>
  <si>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</si>
  <si>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</si>
  <si>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</si>
  <si>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</si>
  <si>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</si>
  <si>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</si>
  <si>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</si>
  <si>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</si>
  <si>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</si>
  <si>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</si>
  <si>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</si>
  <si>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</si>
  <si>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</si>
  <si>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</si>
  <si>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</si>
  <si>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</si>
  <si>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</si>
  <si>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</si>
  <si>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</si>
  <si>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</si>
  <si>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</si>
  <si>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</si>
  <si>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</si>
  <si>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</si>
  <si>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</si>
  <si>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</si>
  <si>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</si>
  <si>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</si>
  <si>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</si>
  <si>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</si>
  <si>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</si>
  <si>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</si>
  <si>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</si>
  <si>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</si>
  <si>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</si>
  <si>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</si>
  <si>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</si>
  <si>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</si>
  <si>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</si>
  <si>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</si>
  <si>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</si>
  <si>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</si>
  <si>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</si>
  <si>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</si>
  <si>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</si>
  <si>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</si>
  <si>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</si>
  <si>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</si>
  <si>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</si>
  <si>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</si>
  <si>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</si>
  <si>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</si>
  <si>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</si>
  <si>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</si>
  <si>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</si>
  <si>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</si>
  <si>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</si>
  <si>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</si>
  <si>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</si>
  <si>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</si>
  <si>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</si>
  <si>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</si>
  <si>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</si>
  <si>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</si>
  <si>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</si>
  <si>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</si>
  <si>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</si>
  <si>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</si>
  <si>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</si>
  <si>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</si>
  <si>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</si>
  <si>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</si>
  <si>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</si>
  <si>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</si>
  <si>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</si>
  <si>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</si>
  <si>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</si>
  <si>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</si>
  <si>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</si>
  <si>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</si>
  <si>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</si>
  <si>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</si>
  <si>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</si>
  <si>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</si>
  <si>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</si>
  <si>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</si>
  <si>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</si>
  <si>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</si>
  <si>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</si>
  <si>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</si>
  <si>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</si>
  <si>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</si>
  <si>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</si>
  <si>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</si>
  <si>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</si>
  <si>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</si>
  <si>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</si>
  <si>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</si>
  <si>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</si>
  <si>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</si>
  <si>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</si>
  <si>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</si>
  <si>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</si>
  <si>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</si>
  <si>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</si>
  <si>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</si>
  <si>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</si>
  <si>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</si>
  <si>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</si>
  <si>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</si>
  <si>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</si>
  <si>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</si>
  <si>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</si>
  <si>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</si>
  <si>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</si>
  <si>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</si>
  <si>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</si>
  <si>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</si>
  <si>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</si>
  <si>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</si>
  <si>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</si>
  <si>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</si>
  <si>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</si>
  <si>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</si>
  <si>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</si>
  <si>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</si>
  <si>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</si>
  <si>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</si>
  <si>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</si>
  <si>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</si>
  <si>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</si>
  <si>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</si>
  <si>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</si>
  <si>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</si>
  <si>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</si>
  <si>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</si>
  <si>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</si>
  <si>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</si>
  <si>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</si>
  <si>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</si>
  <si>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</si>
  <si>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</si>
  <si>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</si>
  <si>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</si>
  <si>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</si>
  <si>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</si>
  <si>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</si>
  <si>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</si>
  <si>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</si>
  <si>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</si>
  <si>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</si>
  <si>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</si>
  <si>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</si>
  <si>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</si>
  <si>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</si>
  <si>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</si>
  <si>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</si>
  <si>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</si>
  <si>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</si>
  <si>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</si>
  <si>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</si>
  <si>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</si>
  <si>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</si>
  <si>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</si>
  <si>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</si>
  <si>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</si>
  <si>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</si>
  <si>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</si>
  <si>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</si>
  <si>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</si>
  <si>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</si>
  <si>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</si>
  <si>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</si>
  <si>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</si>
  <si>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</si>
  <si>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</si>
  <si>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</si>
  <si>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</si>
  <si>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</si>
  <si>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</si>
  <si>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</si>
  <si>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</si>
  <si>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</si>
  <si>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</si>
  <si>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</si>
  <si>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</si>
  <si>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</si>
  <si>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</si>
  <si>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</si>
  <si>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</si>
  <si>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</si>
  <si>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</si>
  <si>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</si>
  <si>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</si>
  <si>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</si>
  <si>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</si>
  <si>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</si>
  <si>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</si>
  <si>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</si>
  <si>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</si>
  <si>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</si>
  <si>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</si>
  <si>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</si>
  <si>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</si>
  <si>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</si>
  <si>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</si>
  <si>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</si>
  <si>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</si>
  <si>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</si>
  <si>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</si>
  <si>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</si>
  <si>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</si>
  <si>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</si>
  <si>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</si>
  <si>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</si>
  <si>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</si>
  <si>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</si>
  <si>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</si>
  <si>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</si>
  <si>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</si>
  <si>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</si>
  <si>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</si>
  <si>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</si>
  <si>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</si>
  <si>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</si>
  <si>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</si>
  <si>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</si>
  <si>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</si>
  <si>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</si>
  <si>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</si>
  <si>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</si>
  <si>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</si>
  <si>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</si>
  <si>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</si>
  <si>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</si>
  <si>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</si>
  <si>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</si>
  <si>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</si>
  <si>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</si>
  <si>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</si>
  <si>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</si>
  <si>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</si>
  <si>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</si>
  <si>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</si>
  <si>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</si>
  <si>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</si>
  <si>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</si>
  <si>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</si>
  <si>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</si>
  <si>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</si>
  <si>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</si>
  <si>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</si>
  <si>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</si>
  <si>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</si>
  <si>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</si>
  <si>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</si>
  <si>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</si>
  <si>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</si>
  <si>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</si>
  <si>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</si>
  <si>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</si>
  <si>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</si>
  <si>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</si>
  <si>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</si>
  <si>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</si>
  <si>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</si>
  <si>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</si>
  <si>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</si>
  <si>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</si>
  <si>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</si>
  <si>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</si>
  <si>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</si>
  <si>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</si>
  <si>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</si>
  <si>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</si>
  <si>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</si>
  <si>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</si>
  <si>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</si>
  <si>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</si>
  <si>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</si>
  <si>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</si>
  <si>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</si>
  <si>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</si>
  <si>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</si>
  <si>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</si>
  <si>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</si>
  <si>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</si>
  <si>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</si>
  <si>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</si>
  <si>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</si>
  <si>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</si>
  <si>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</si>
  <si>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</si>
  <si>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</si>
  <si>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</si>
  <si>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</si>
  <si>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</si>
  <si>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</si>
  <si>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</si>
  <si>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</si>
  <si>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</si>
  <si>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</si>
  <si>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</si>
  <si>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</si>
  <si>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</si>
  <si>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</si>
  <si>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</si>
  <si>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</si>
  <si>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</si>
  <si>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</si>
  <si>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</si>
  <si>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</si>
  <si>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</si>
  <si>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</si>
  <si>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</si>
  <si>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</si>
  <si>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</si>
  <si>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</si>
  <si>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</si>
  <si>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</si>
  <si>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</si>
  <si>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</si>
  <si>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</si>
  <si>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</si>
  <si>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</si>
  <si>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</si>
  <si>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</si>
  <si>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</si>
  <si>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</si>
  <si>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</si>
  <si>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</si>
  <si>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</si>
  <si>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</si>
  <si>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</si>
  <si>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</si>
  <si>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</si>
  <si>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</si>
  <si>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</si>
  <si>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</si>
  <si>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</si>
  <si>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</si>
  <si>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</si>
  <si>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</si>
  <si>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</si>
  <si>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</si>
  <si>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</si>
  <si>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</si>
  <si>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</si>
  <si>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</si>
  <si>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</si>
  <si>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</si>
  <si>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</si>
  <si>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</si>
  <si>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</si>
  <si>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</si>
  <si>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</si>
  <si>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</si>
  <si>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</si>
  <si>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</si>
  <si>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</si>
  <si>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</si>
  <si>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</si>
  <si>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</si>
  <si>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</si>
  <si>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</si>
  <si>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</si>
  <si>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</si>
  <si>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</si>
  <si>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</si>
  <si>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</si>
  <si>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</si>
  <si>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</si>
  <si>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</si>
  <si>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</si>
  <si>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</si>
  <si>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</si>
  <si>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</si>
  <si>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</si>
  <si>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</si>
  <si>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</si>
  <si>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</si>
  <si>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</si>
  <si>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</si>
  <si>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</si>
  <si>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</si>
  <si>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</si>
  <si>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</si>
  <si>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</si>
  <si>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</si>
  <si>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</si>
  <si>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</si>
  <si>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</si>
  <si>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</si>
  <si>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</si>
  <si>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</si>
  <si>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</si>
  <si>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</si>
  <si>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</si>
  <si>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</si>
  <si>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</si>
  <si>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</si>
  <si>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</si>
  <si>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</si>
  <si>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</si>
  <si>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</si>
  <si>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</si>
  <si>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</si>
  <si>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</si>
  <si>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</si>
  <si>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</si>
  <si>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</si>
  <si>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</si>
  <si>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</si>
  <si>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</si>
  <si>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</si>
  <si>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</si>
  <si>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</si>
  <si>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</si>
  <si>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</si>
  <si>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</si>
  <si>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</si>
  <si>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</si>
  <si>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</si>
  <si>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</si>
  <si>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</si>
  <si>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</si>
  <si>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</si>
  <si>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</si>
  <si>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</si>
  <si>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</si>
  <si>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</si>
  <si>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</si>
  <si>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</si>
  <si>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</si>
  <si>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</si>
  <si>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</si>
  <si>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</si>
  <si>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</si>
  <si>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</si>
  <si>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</si>
  <si>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</si>
  <si>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</si>
  <si>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</si>
  <si>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</si>
  <si>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</si>
  <si>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</si>
  <si>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</si>
  <si>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</si>
  <si>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</si>
  <si>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</si>
  <si>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</si>
  <si>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</si>
  <si>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</si>
  <si>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</si>
  <si>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</si>
  <si>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</si>
  <si>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</si>
  <si>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</si>
  <si>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</si>
  <si>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</si>
  <si>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</si>
  <si>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</si>
  <si>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</si>
  <si>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</si>
  <si>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</si>
  <si>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</si>
  <si>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</si>
  <si>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</si>
  <si>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</si>
  <si>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</si>
  <si>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</si>
  <si>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</si>
  <si>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</si>
  <si>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</si>
  <si>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</si>
  <si>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</si>
  <si>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</si>
  <si>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</si>
  <si>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</si>
  <si>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</si>
  <si>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</si>
  <si>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</si>
  <si>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</si>
  <si>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</si>
  <si>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</si>
  <si>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</si>
  <si>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</si>
  <si>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</si>
  <si>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</si>
  <si>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</si>
  <si>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</si>
  <si>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</si>
  <si>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</si>
  <si>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</si>
  <si>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</si>
  <si>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</si>
  <si>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</si>
  <si>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</si>
  <si>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</si>
  <si>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</si>
  <si>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</si>
  <si>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</si>
  <si>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</si>
  <si>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</si>
  <si>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</si>
  <si>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</si>
  <si>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</si>
  <si>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</si>
  <si>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</si>
  <si>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</si>
  <si>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</si>
  <si>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</si>
  <si>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</si>
  <si>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</si>
  <si>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</si>
  <si>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</si>
  <si>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</si>
  <si>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</si>
  <si>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</si>
  <si>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</si>
  <si>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</si>
  <si>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</si>
  <si>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</si>
  <si>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</si>
  <si>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</si>
  <si>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</si>
  <si>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</si>
  <si>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</si>
  <si>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</si>
  <si>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</si>
  <si>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</si>
  <si>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</si>
  <si>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</si>
  <si>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</si>
  <si>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</si>
  <si>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</si>
  <si>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</si>
  <si>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</si>
  <si>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</si>
  <si>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</si>
  <si>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</si>
  <si>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</si>
  <si>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</si>
  <si>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</si>
  <si>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</si>
  <si>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</si>
  <si>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</si>
  <si>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</si>
  <si>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</si>
  <si>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</si>
  <si>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</si>
  <si>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</si>
  <si>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</si>
  <si>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</si>
  <si>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</si>
  <si>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</si>
  <si>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</si>
  <si>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</si>
  <si>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</si>
  <si>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</si>
  <si>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</si>
  <si>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</si>
  <si>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</si>
  <si>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</si>
  <si>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</si>
  <si>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</si>
  <si>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</si>
  <si>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</si>
  <si>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</si>
  <si>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</si>
  <si>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</si>
  <si>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</si>
  <si>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</si>
  <si>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</si>
  <si>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</si>
  <si>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</si>
  <si>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</si>
  <si>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</si>
  <si>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</si>
  <si>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</si>
  <si>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</si>
  <si>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</si>
  <si>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</si>
  <si>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</si>
  <si>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</si>
  <si>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</si>
  <si>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</si>
  <si>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</si>
  <si>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</si>
  <si>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</si>
  <si>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</si>
  <si>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</si>
  <si>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</si>
  <si>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</si>
  <si>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</si>
  <si>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</si>
  <si>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</si>
  <si>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</si>
  <si>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</si>
  <si>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</si>
  <si>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</si>
  <si>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</si>
  <si>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</si>
  <si>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</si>
  <si>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</si>
  <si>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</si>
  <si>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</si>
  <si>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</si>
  <si>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</si>
  <si>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</si>
  <si>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</si>
  <si>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</si>
  <si>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</si>
  <si>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</si>
  <si>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</si>
  <si>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</si>
  <si>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</si>
  <si>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</si>
  <si>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</si>
  <si>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</si>
  <si>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</si>
  <si>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</si>
  <si>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</si>
  <si>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</si>
  <si>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</si>
  <si>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</si>
  <si>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</si>
  <si>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</si>
  <si>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</si>
  <si>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</si>
  <si>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</si>
  <si>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</si>
  <si>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</si>
  <si>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</si>
  <si>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</si>
  <si>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</si>
  <si>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</si>
  <si>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</si>
  <si>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</si>
  <si>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</si>
  <si>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</si>
  <si>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</si>
  <si>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</si>
  <si>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</si>
  <si>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</si>
  <si>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</si>
  <si>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</si>
  <si>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</si>
  <si>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</si>
  <si>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</si>
  <si>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</si>
  <si>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</si>
  <si>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</si>
  <si>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</si>
  <si>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</si>
  <si>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</si>
  <si>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</si>
  <si>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</si>
  <si>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</si>
  <si>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</si>
  <si>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</si>
  <si>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</si>
  <si>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</si>
  <si>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</si>
  <si>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</si>
  <si>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</si>
  <si>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</si>
  <si>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</si>
  <si>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</si>
  <si>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</si>
  <si>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</si>
  <si>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</si>
  <si>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</si>
  <si>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</si>
  <si>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</si>
  <si>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</si>
  <si>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</si>
  <si>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</si>
  <si>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</si>
  <si>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</si>
  <si>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</si>
  <si>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</si>
  <si>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</si>
  <si>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</si>
  <si>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</si>
  <si>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</si>
  <si>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</si>
  <si>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</si>
  <si>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</si>
  <si>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</si>
  <si>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</si>
  <si>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</si>
  <si>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</si>
  <si>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</si>
  <si>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</si>
  <si>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</si>
  <si>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</si>
  <si>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</si>
  <si>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</si>
  <si>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</si>
  <si>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</si>
  <si>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</si>
  <si>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</si>
  <si>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</si>
  <si>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</si>
  <si>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</si>
  <si>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</si>
  <si>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</si>
  <si>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</si>
  <si>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</si>
  <si>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</si>
  <si>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</si>
  <si>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</si>
  <si>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</si>
  <si>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</si>
  <si>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</si>
  <si>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</si>
  <si>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</si>
  <si>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</si>
  <si>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</si>
  <si>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</si>
  <si>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</si>
  <si>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</si>
  <si>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</si>
  <si>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</si>
  <si>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</si>
  <si>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</si>
  <si>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</si>
  <si>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</si>
  <si>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</si>
  <si>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</si>
  <si>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</si>
  <si>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</si>
  <si>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</si>
  <si>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</si>
  <si>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</si>
  <si>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</si>
  <si>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</si>
  <si>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</si>
  <si>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</si>
  <si>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</si>
  <si>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</si>
  <si>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</si>
  <si>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</si>
  <si>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</si>
  <si>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</si>
  <si>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</si>
  <si>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</si>
  <si>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</si>
  <si>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</si>
  <si>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</si>
  <si>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</si>
  <si>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</si>
  <si>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</si>
  <si>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</si>
  <si>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</si>
  <si>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</si>
  <si>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</si>
  <si>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</si>
  <si>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</si>
  <si>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</si>
  <si>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</si>
  <si>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</si>
  <si>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</si>
  <si>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</si>
  <si>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</si>
  <si>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</si>
  <si>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</si>
  <si>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</si>
  <si>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</si>
  <si>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</si>
  <si>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</si>
  <si>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</si>
  <si>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</si>
  <si>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</si>
  <si>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</si>
  <si>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</si>
  <si>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</si>
  <si>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</si>
  <si>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</si>
  <si>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</si>
  <si>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</si>
  <si>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</si>
  <si>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</si>
  <si>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</si>
  <si>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</si>
  <si>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</si>
  <si>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</si>
  <si>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</si>
  <si>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</si>
  <si>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</si>
  <si>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</si>
  <si>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</si>
  <si>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</si>
  <si>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</si>
  <si>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</si>
  <si>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</si>
  <si>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</si>
  <si>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</si>
  <si>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</si>
  <si>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</si>
  <si>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</si>
  <si>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</si>
  <si>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</si>
  <si>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</si>
  <si>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</si>
  <si>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</si>
  <si>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</si>
  <si>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</si>
  <si>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</si>
  <si>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</si>
  <si>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</si>
  <si>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</si>
  <si>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</si>
  <si>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</si>
  <si>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</si>
  <si>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</si>
  <si>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</si>
  <si>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</si>
  <si>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</si>
  <si>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</si>
  <si>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</si>
  <si>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</si>
  <si>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</si>
  <si>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</si>
  <si>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</si>
  <si>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</si>
  <si>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</si>
  <si>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</si>
  <si>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</si>
  <si>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</si>
  <si>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</si>
  <si>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</si>
  <si>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</si>
  <si>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</si>
  <si>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</si>
  <si>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</si>
  <si>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</si>
  <si>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</si>
  <si>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</si>
  <si>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</si>
  <si>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</si>
  <si>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</si>
  <si>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</si>
  <si>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</si>
  <si>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</si>
  <si>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</si>
  <si>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</si>
  <si>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</si>
  <si>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</si>
  <si>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</si>
  <si>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</si>
  <si>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</si>
  <si>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</si>
  <si>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</si>
  <si>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</si>
  <si>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</si>
  <si>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</si>
  <si>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</si>
  <si>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</si>
  <si>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</si>
  <si>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</si>
  <si>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</si>
  <si>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</si>
  <si>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</si>
  <si>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</si>
  <si>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</si>
  <si>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</si>
  <si>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</si>
  <si>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</si>
  <si>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</si>
  <si>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</si>
  <si>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</si>
  <si>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</si>
  <si>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</si>
  <si>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</si>
  <si>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</si>
  <si>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</si>
  <si>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</si>
  <si>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</si>
  <si>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</si>
  <si>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</si>
  <si>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</si>
  <si>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</si>
  <si>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</si>
  <si>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</si>
  <si>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</si>
  <si>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</si>
  <si>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</si>
  <si>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</si>
  <si>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</si>
  <si>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</si>
  <si>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</si>
  <si>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</si>
  <si>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</si>
  <si>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</si>
  <si>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</si>
  <si>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</si>
  <si>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</si>
  <si>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</si>
  <si>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</si>
  <si>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</si>
  <si>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</si>
  <si>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</si>
  <si>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</si>
  <si>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</si>
  <si>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</si>
  <si>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</si>
  <si>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</si>
  <si>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</si>
  <si>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</si>
  <si>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</si>
  <si>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</si>
  <si>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</si>
  <si>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</si>
  <si>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</si>
  <si>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</si>
  <si>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</si>
  <si>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</si>
  <si>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</si>
  <si>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</si>
  <si>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</si>
  <si>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</si>
  <si>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</si>
  <si>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</si>
  <si>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</si>
  <si>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</si>
  <si>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</si>
  <si>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</si>
  <si>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</si>
  <si>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</si>
  <si>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</si>
  <si>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</si>
  <si>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</si>
  <si>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</si>
  <si>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</si>
  <si>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</si>
  <si>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</si>
  <si>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</si>
  <si>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</si>
  <si>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</si>
  <si>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</si>
  <si>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</si>
  <si>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</si>
  <si>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</si>
  <si>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</si>
  <si>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</si>
  <si>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</si>
  <si>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</si>
  <si>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</si>
  <si>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</si>
  <si>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</si>
  <si>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</si>
  <si>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</si>
  <si>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</si>
  <si>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</si>
  <si>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</si>
  <si>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</si>
  <si>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</si>
  <si>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</si>
  <si>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</si>
  <si>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</si>
  <si>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</si>
  <si>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</si>
  <si>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</si>
  <si>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</si>
  <si>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</si>
  <si>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</si>
  <si>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</si>
  <si>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</si>
  <si>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</si>
  <si>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</si>
  <si>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</si>
  <si>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</si>
  <si>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</si>
  <si>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</si>
  <si>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</si>
  <si>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</si>
  <si>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</si>
  <si>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</si>
  <si>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</si>
  <si>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</si>
  <si>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</si>
  <si>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</si>
  <si>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</si>
  <si>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</si>
  <si>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</si>
  <si>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</si>
  <si>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</si>
  <si>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</si>
  <si>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</si>
  <si>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</si>
  <si>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</si>
  <si>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</si>
  <si>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</si>
  <si>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</si>
  <si>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</si>
  <si>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</si>
  <si>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</si>
  <si>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</si>
  <si>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</si>
  <si>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</si>
  <si>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</si>
  <si>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</si>
  <si>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</si>
  <si>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</si>
  <si>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</si>
  <si>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</si>
  <si>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</si>
  <si>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</si>
  <si>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</si>
  <si>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</si>
  <si>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</si>
  <si>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</si>
  <si>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</si>
  <si>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</si>
  <si>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</si>
  <si>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</si>
  <si>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</si>
  <si>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</si>
  <si>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</si>
  <si>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</si>
  <si>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</si>
  <si>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</si>
  <si>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</si>
  <si>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</si>
  <si>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</si>
  <si>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</si>
  <si>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</si>
  <si>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</si>
  <si>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</si>
  <si>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</si>
  <si>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</si>
  <si>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</si>
  <si>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</si>
  <si>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</si>
  <si>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</si>
  <si>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</si>
  <si>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</si>
  <si>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</si>
  <si>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</si>
  <si>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</si>
  <si>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</si>
  <si>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</si>
  <si>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</si>
  <si>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</si>
  <si>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</si>
  <si>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</si>
  <si>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</si>
  <si>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</si>
  <si>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</si>
  <si>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</si>
  <si>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</si>
  <si>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</si>
  <si>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</si>
  <si>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</si>
  <si>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</si>
  <si>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</si>
  <si>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</si>
  <si>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</si>
  <si>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</si>
  <si>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</si>
  <si>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</si>
  <si>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</si>
  <si>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</si>
  <si>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</si>
  <si>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</si>
  <si>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</si>
  <si>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</si>
  <si>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</si>
  <si>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</si>
  <si>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</si>
  <si>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</si>
  <si>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</si>
  <si>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</si>
  <si>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</si>
  <si>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</si>
  <si>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</si>
  <si>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</si>
  <si>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</si>
  <si>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</si>
  <si>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</si>
  <si>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</si>
  <si>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</si>
  <si>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</si>
  <si>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</si>
  <si>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</si>
  <si>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</si>
  <si>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</si>
  <si>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</si>
  <si>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</si>
  <si>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</si>
  <si>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</si>
  <si>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</si>
  <si>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</si>
  <si>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</si>
  <si>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</si>
  <si>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</si>
  <si>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</si>
  <si>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</si>
  <si>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</si>
  <si>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</si>
  <si>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</si>
  <si>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</si>
  <si>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</si>
  <si>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</si>
  <si>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</si>
  <si>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</si>
  <si>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</si>
  <si>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</si>
  <si>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</si>
  <si>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</si>
  <si>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</si>
  <si>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</si>
  <si>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</si>
  <si>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</si>
  <si>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</si>
  <si>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</si>
  <si>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</si>
  <si>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</si>
  <si>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</si>
  <si>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</si>
  <si>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</si>
  <si>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</si>
  <si>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</si>
  <si>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</si>
  <si>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</si>
  <si>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</si>
  <si>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</si>
  <si>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</si>
  <si>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</si>
  <si>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</si>
  <si>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</si>
  <si>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</si>
  <si>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</si>
  <si>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</si>
  <si>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</si>
  <si>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</si>
  <si>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</si>
  <si>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</si>
  <si>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</si>
  <si>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</si>
  <si>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</si>
  <si>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</si>
  <si>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</si>
  <si>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</si>
  <si>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</si>
  <si>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</si>
  <si>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</si>
  <si>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</si>
  <si>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</si>
  <si>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</si>
  <si>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</si>
  <si>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</si>
  <si>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</si>
  <si>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</si>
  <si>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</si>
  <si>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</si>
  <si>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</si>
  <si>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</si>
  <si>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</si>
  <si>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</si>
  <si>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</si>
  <si>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</si>
  <si>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</si>
  <si>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</si>
  <si>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</si>
  <si>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</si>
  <si>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</si>
  <si>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</si>
  <si>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</si>
  <si>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</si>
  <si>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</si>
  <si>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</si>
  <si>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</si>
  <si>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</si>
  <si>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</si>
  <si>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</si>
  <si>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</si>
  <si>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</si>
  <si>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</si>
  <si>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</si>
  <si>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</si>
  <si>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</si>
  <si>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</si>
  <si>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</si>
  <si>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</si>
  <si>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</si>
  <si>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</si>
  <si>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</si>
  <si>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</si>
  <si>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</si>
  <si>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</si>
  <si>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</si>
  <si>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</si>
  <si>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</si>
  <si>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</si>
  <si>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</si>
  <si>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</si>
  <si>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</si>
  <si>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</si>
  <si>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</si>
  <si>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</si>
  <si>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</si>
  <si>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</si>
  <si>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</si>
  <si>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</si>
  <si>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</si>
  <si>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</si>
  <si>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</si>
  <si>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</si>
  <si>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</si>
  <si>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</si>
  <si>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</si>
  <si>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</si>
  <si>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</si>
  <si>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</si>
  <si>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</si>
  <si>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</si>
  <si>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</si>
  <si>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</si>
  <si>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</si>
  <si>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</si>
  <si>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</si>
  <si>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</si>
  <si>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</si>
  <si>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</si>
  <si>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</si>
  <si>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</si>
  <si>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</si>
  <si>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</si>
  <si>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</si>
  <si>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</si>
  <si>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</si>
  <si>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</si>
  <si>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</si>
  <si>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</si>
  <si>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</si>
  <si>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</si>
  <si>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</si>
  <si>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</si>
  <si>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</si>
  <si>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</si>
  <si>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</si>
  <si>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</si>
  <si>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</si>
  <si>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</si>
  <si>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</si>
  <si>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</si>
  <si>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</si>
  <si>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</si>
  <si>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</si>
  <si>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</si>
  <si>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</si>
  <si>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</si>
  <si>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</si>
  <si>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</si>
  <si>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</si>
  <si>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</si>
  <si>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</si>
  <si>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</si>
  <si>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</si>
  <si>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</si>
  <si>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</si>
  <si>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</si>
  <si>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</si>
  <si>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</si>
  <si>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</si>
  <si>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</si>
  <si>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</si>
  <si>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</si>
  <si>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</si>
  <si>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</si>
  <si>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</si>
  <si>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</si>
  <si>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</si>
  <si>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</si>
  <si>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</si>
  <si>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</si>
  <si>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</si>
  <si>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</si>
  <si>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</si>
  <si>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</si>
  <si>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</si>
  <si>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</si>
  <si>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</si>
  <si>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</si>
  <si>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</si>
  <si>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</si>
  <si>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</si>
  <si>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</si>
  <si>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</si>
  <si>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</si>
  <si>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</si>
  <si>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</si>
  <si>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</si>
  <si>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</si>
  <si>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</si>
  <si>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</si>
  <si>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</si>
  <si>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</si>
  <si>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</si>
  <si>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</si>
  <si>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</si>
  <si>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</si>
  <si>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</si>
  <si>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</si>
  <si>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</si>
  <si>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</si>
  <si>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</si>
  <si>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</si>
  <si>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</si>
  <si>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</si>
  <si>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</si>
  <si>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</si>
  <si>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</si>
  <si>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</si>
  <si>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</si>
  <si>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</si>
  <si>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</si>
  <si>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</si>
  <si>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</si>
  <si>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</si>
  <si>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</si>
  <si>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</si>
  <si>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</si>
  <si>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</si>
  <si>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</si>
  <si>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</si>
  <si>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</si>
  <si>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</si>
  <si>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</si>
  <si>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</si>
  <si>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</si>
  <si>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</si>
  <si>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</si>
  <si>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</si>
  <si>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</si>
  <si>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</si>
  <si>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</si>
  <si>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</si>
  <si>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</si>
  <si>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</si>
  <si>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</si>
  <si>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</si>
  <si>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</si>
  <si>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</si>
  <si>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</si>
  <si>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</si>
  <si>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</si>
  <si>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</si>
  <si>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</si>
  <si>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</si>
  <si>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</si>
  <si>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</si>
  <si>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</si>
  <si>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</si>
  <si>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</si>
  <si>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</si>
  <si>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</si>
  <si>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</si>
  <si>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</si>
  <si>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</si>
  <si>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</si>
  <si>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</si>
  <si>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</si>
  <si>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</si>
  <si>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</si>
  <si>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</si>
  <si>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</si>
  <si>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</si>
  <si>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</si>
  <si>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</si>
  <si>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</si>
  <si>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</si>
  <si>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</si>
  <si>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</si>
  <si>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</si>
  <si>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</si>
  <si>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</si>
  <si>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</si>
  <si>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</si>
  <si>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</si>
  <si>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</si>
  <si>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</si>
  <si>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</si>
  <si>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</si>
  <si>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</si>
  <si>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</si>
  <si>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</si>
  <si>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</si>
  <si>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</si>
  <si>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</si>
  <si>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</si>
  <si>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</si>
  <si>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</si>
  <si>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</si>
  <si>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</si>
  <si>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</si>
  <si>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</si>
  <si>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</si>
  <si>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</si>
  <si>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</si>
  <si>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</si>
  <si>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</si>
  <si>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</si>
  <si>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</si>
  <si>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</si>
  <si>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</si>
  <si>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</si>
  <si>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</si>
  <si>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</si>
  <si>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</si>
  <si>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</si>
  <si>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</si>
  <si>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</si>
  <si>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</si>
  <si>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</si>
  <si>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</si>
  <si>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</si>
  <si>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</si>
  <si>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</si>
  <si>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</si>
  <si>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</si>
  <si>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</si>
  <si>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</si>
  <si>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</si>
  <si>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</si>
  <si>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</si>
  <si>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</si>
  <si>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</si>
  <si>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</si>
  <si>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</si>
  <si>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</si>
  <si>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</si>
  <si>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</si>
  <si>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</si>
  <si>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</si>
  <si>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</si>
  <si>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</si>
  <si>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</si>
  <si>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</si>
  <si>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</si>
  <si>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</si>
  <si>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</si>
  <si>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</si>
  <si>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</si>
  <si>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</si>
  <si>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</si>
  <si>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</si>
  <si>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</si>
  <si>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</si>
  <si>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</si>
  <si>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</si>
  <si>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</si>
  <si>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</si>
  <si>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</si>
  <si>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</si>
  <si>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</si>
  <si>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</si>
  <si>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</si>
  <si>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</si>
  <si>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</si>
  <si>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</si>
  <si>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</si>
  <si>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</si>
  <si>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</si>
  <si>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</si>
  <si>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</si>
  <si>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</si>
  <si>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</si>
  <si>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</si>
  <si>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</si>
  <si>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</si>
  <si>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</si>
  <si>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</si>
  <si>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</si>
  <si>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</si>
  <si>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</si>
  <si>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</si>
  <si>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</si>
  <si>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</si>
  <si>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</si>
  <si>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</si>
  <si>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</si>
  <si>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</si>
  <si>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</si>
  <si>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</si>
  <si>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</si>
  <si>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</si>
  <si>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</si>
  <si>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</si>
  <si>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</si>
  <si>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</si>
  <si>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</si>
  <si>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</si>
  <si>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</si>
  <si>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</si>
  <si>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</si>
  <si>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</si>
  <si>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</si>
  <si>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</si>
  <si>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</si>
  <si>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</si>
  <si>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</si>
  <si>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</si>
  <si>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</si>
  <si>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</si>
  <si>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</si>
  <si>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</si>
  <si>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</si>
  <si>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</si>
  <si>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</si>
  <si>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</si>
  <si>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</si>
  <si>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</si>
  <si>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</si>
  <si>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</si>
  <si>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</si>
  <si>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</si>
  <si>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</si>
  <si>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</si>
  <si>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</si>
  <si>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</si>
  <si>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</si>
  <si>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</si>
  <si>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</si>
  <si>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</si>
  <si>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</si>
  <si>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</si>
  <si>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</si>
  <si>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</si>
  <si>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</si>
  <si>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</si>
  <si>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</si>
  <si>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</si>
  <si>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</si>
  <si>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</si>
  <si>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</si>
  <si>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</si>
  <si>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</si>
  <si>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</si>
  <si>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</si>
  <si>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</si>
  <si>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</si>
  <si>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</si>
  <si>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</si>
  <si>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</si>
  <si>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</si>
  <si>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</si>
  <si>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</si>
  <si>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</si>
  <si>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</si>
  <si>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</si>
  <si>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</si>
  <si>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</si>
  <si>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</si>
  <si>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</si>
  <si>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</si>
  <si>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</si>
  <si>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</si>
  <si>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</si>
  <si>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</si>
  <si>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</si>
  <si>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</si>
  <si>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</si>
  <si>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</si>
  <si>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</si>
  <si>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</si>
  <si>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</si>
  <si>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</si>
  <si>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</si>
  <si>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</si>
  <si>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</si>
  <si>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</si>
  <si>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</si>
  <si>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</si>
  <si>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</si>
  <si>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</si>
  <si>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</si>
  <si>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</si>
  <si>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</si>
  <si>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</si>
  <si>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</si>
  <si>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</si>
  <si>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</si>
  <si>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</si>
  <si>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</si>
  <si>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</si>
  <si>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</si>
  <si>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</si>
  <si>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</si>
  <si>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</si>
  <si>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</si>
  <si>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</si>
  <si>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</si>
  <si>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</si>
  <si>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</si>
  <si>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</si>
  <si>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</si>
  <si>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</si>
  <si>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</si>
  <si>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</si>
  <si>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</si>
  <si>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</si>
  <si>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</si>
  <si>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</si>
  <si>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</si>
  <si>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</si>
  <si>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</si>
  <si>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</si>
  <si>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</si>
  <si>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</si>
  <si>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</si>
  <si>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</si>
  <si>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</si>
  <si>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</si>
  <si>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</si>
  <si>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</si>
  <si>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</si>
  <si>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</si>
  <si>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</si>
  <si>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</si>
  <si>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</si>
  <si>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</si>
  <si>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</si>
  <si>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</si>
  <si>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</si>
  <si>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</si>
  <si>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</si>
  <si>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</si>
  <si>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</si>
  <si>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</si>
  <si>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</si>
  <si>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</si>
  <si>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</si>
  <si>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</si>
  <si>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</si>
  <si>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</si>
  <si>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</si>
  <si>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</si>
  <si>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</si>
  <si>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</si>
  <si>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</si>
  <si>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</si>
  <si>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</si>
  <si>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</si>
  <si>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</si>
  <si>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</si>
  <si>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</si>
  <si>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</si>
  <si>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</si>
  <si>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</si>
  <si>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</si>
  <si>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</si>
  <si>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</si>
  <si>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</si>
  <si>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</si>
  <si>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</si>
  <si>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</si>
  <si>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</si>
  <si>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</si>
  <si>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</si>
  <si>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</si>
  <si>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</si>
  <si>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</si>
  <si>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</si>
  <si>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</si>
  <si>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</si>
  <si>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</si>
  <si>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</si>
  <si>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</si>
  <si>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</si>
  <si>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</si>
  <si>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</si>
  <si>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</si>
  <si>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</si>
  <si>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</si>
  <si>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</si>
  <si>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</si>
  <si>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</si>
  <si>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</si>
  <si>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</si>
  <si>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</si>
  <si>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</si>
  <si>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</si>
  <si>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</si>
  <si>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</si>
  <si>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</si>
  <si>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</si>
  <si>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</si>
  <si>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</si>
  <si>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</si>
  <si>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</si>
  <si>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</si>
  <si>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</si>
  <si>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</si>
  <si>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</si>
  <si>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</si>
  <si>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</si>
  <si>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</si>
  <si>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</si>
  <si>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</si>
  <si>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</si>
  <si>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</si>
  <si>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</si>
  <si>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</si>
  <si>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</si>
  <si>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</si>
  <si>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</si>
  <si>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</si>
  <si>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</si>
  <si>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</si>
  <si>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</si>
  <si>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</si>
  <si>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</si>
  <si>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</si>
  <si>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</si>
  <si>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</si>
  <si>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</si>
  <si>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</si>
  <si>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</si>
  <si>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</si>
  <si>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</si>
  <si>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</si>
  <si>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</si>
  <si>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</si>
  <si>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</si>
  <si>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</si>
  <si>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</si>
  <si>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</si>
  <si>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</si>
  <si>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</si>
  <si>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</si>
  <si>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</si>
  <si>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</si>
  <si>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</si>
  <si>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</si>
  <si>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</si>
  <si>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</si>
  <si>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</si>
  <si>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</si>
  <si>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</si>
  <si>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</si>
  <si>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</si>
  <si>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</si>
  <si>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</si>
  <si>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</si>
  <si>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</si>
  <si>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</si>
  <si>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</si>
  <si>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</si>
  <si>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</si>
  <si>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</si>
  <si>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</si>
  <si>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</si>
  <si>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</si>
  <si>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</si>
  <si>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</si>
  <si>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</si>
  <si>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</si>
  <si>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</si>
  <si>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</si>
  <si>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</si>
  <si>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</si>
  <si>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</si>
  <si>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</si>
  <si>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</si>
  <si>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</si>
  <si>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</si>
  <si>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</si>
  <si>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</si>
  <si>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</si>
  <si>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</si>
  <si>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</si>
  <si>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</si>
  <si>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</si>
  <si>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</si>
  <si>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</si>
  <si>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</si>
  <si>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</si>
  <si>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</si>
  <si>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</si>
  <si>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</si>
  <si>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</si>
  <si>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</si>
  <si>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</si>
  <si>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</si>
  <si>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</si>
  <si>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</si>
  <si>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</si>
  <si>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</si>
  <si>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</si>
  <si>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</si>
  <si>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</si>
  <si>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</si>
  <si>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</si>
  <si>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</si>
  <si>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</si>
  <si>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</si>
  <si>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</si>
  <si>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</si>
  <si>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</si>
  <si>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</si>
  <si>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</si>
  <si>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</si>
  <si>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</si>
  <si>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</si>
  <si>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</si>
  <si>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</si>
  <si>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</si>
  <si>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</si>
  <si>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</si>
  <si>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</si>
  <si>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</si>
  <si>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</si>
  <si>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</si>
  <si>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</si>
  <si>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</si>
  <si>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</si>
  <si>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</si>
  <si>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</si>
  <si>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</si>
  <si>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</si>
  <si>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</si>
  <si>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</si>
  <si>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</si>
  <si>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</si>
  <si>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</si>
  <si>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</si>
  <si>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</si>
  <si>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</si>
  <si>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</si>
  <si>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</si>
  <si>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</si>
  <si>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</si>
  <si>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</si>
  <si>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</si>
  <si>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</si>
  <si>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</si>
  <si>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</si>
  <si>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</si>
  <si>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</si>
  <si>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</si>
  <si>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</si>
  <si>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</si>
  <si>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</si>
  <si>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</si>
  <si>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</si>
  <si>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</si>
  <si>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</si>
  <si>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</si>
  <si>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</si>
  <si>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</si>
  <si>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</si>
  <si>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</si>
  <si>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</si>
  <si>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</si>
  <si>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</si>
  <si>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</si>
  <si>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</si>
  <si>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</si>
  <si>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</si>
  <si>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</si>
  <si>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</si>
  <si>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</si>
  <si>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</si>
  <si>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</si>
  <si>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</si>
  <si>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</si>
  <si>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</si>
  <si>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</si>
  <si>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</si>
  <si>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</si>
  <si>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</si>
  <si>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</si>
  <si>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</si>
  <si>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</si>
  <si>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</si>
  <si>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</si>
  <si>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</si>
  <si>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</si>
  <si>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</si>
  <si>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</si>
  <si>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</si>
  <si>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</si>
  <si>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</si>
  <si>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</si>
  <si>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</si>
  <si>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</si>
  <si>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</si>
  <si>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</si>
  <si>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</si>
  <si>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</si>
  <si>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</si>
  <si>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</si>
  <si>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</si>
  <si>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</si>
  <si>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</si>
  <si>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</si>
  <si>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</si>
  <si>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</si>
  <si>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</si>
  <si>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</si>
  <si>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</si>
  <si>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</si>
  <si>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</si>
  <si>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</si>
  <si>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</si>
  <si>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</si>
  <si>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</si>
  <si>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</si>
  <si>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</si>
  <si>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</si>
  <si>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</si>
  <si>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</si>
  <si>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</si>
  <si>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</si>
  <si>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</si>
  <si>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</si>
  <si>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</si>
  <si>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</si>
  <si>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</si>
  <si>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</si>
  <si>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</si>
  <si>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</si>
  <si>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</si>
  <si>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</si>
  <si>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</si>
  <si>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</si>
  <si>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</si>
  <si>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</si>
  <si>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</si>
  <si>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</si>
  <si>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</si>
  <si>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</si>
  <si>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</si>
  <si>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</si>
  <si>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</si>
  <si>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</si>
  <si>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</si>
  <si>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</si>
  <si>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</si>
  <si>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</si>
  <si>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</si>
  <si>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</si>
  <si>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</si>
  <si>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</si>
  <si>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</si>
  <si>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</si>
  <si>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</si>
  <si>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</si>
  <si>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</si>
  <si>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</si>
  <si>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</si>
  <si>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</si>
  <si>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</si>
  <si>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</si>
  <si>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</si>
  <si>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</si>
  <si>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</si>
  <si>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</si>
  <si>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</si>
  <si>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</si>
  <si>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</si>
  <si>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</si>
  <si>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</si>
  <si>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</si>
  <si>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</si>
  <si>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</si>
  <si>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</si>
  <si>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</si>
  <si>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</si>
  <si>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</si>
  <si>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</si>
  <si>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</si>
  <si>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</si>
  <si>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</si>
  <si>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</si>
  <si>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</si>
  <si>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</si>
  <si>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</si>
  <si>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</si>
  <si>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</si>
  <si>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</si>
  <si>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</si>
  <si>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</si>
  <si>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</si>
  <si>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</si>
  <si>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</si>
  <si>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</si>
  <si>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</si>
  <si>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</si>
  <si>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</si>
  <si>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</si>
  <si>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</si>
  <si>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</si>
  <si>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</si>
  <si>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</si>
  <si>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</si>
  <si>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</si>
  <si>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</si>
  <si>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</si>
  <si>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</si>
  <si>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</si>
  <si>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</si>
  <si>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</si>
  <si>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</si>
  <si>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</si>
  <si>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</si>
  <si>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</si>
  <si>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</si>
  <si>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</si>
  <si>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</si>
  <si>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</si>
  <si>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</si>
  <si>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</si>
  <si>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</si>
  <si>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</si>
  <si>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</si>
  <si>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</si>
  <si>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</si>
  <si>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</si>
  <si>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</si>
  <si>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</si>
  <si>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</si>
  <si>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</si>
  <si>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</si>
  <si>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</si>
  <si>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</si>
  <si>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</si>
  <si>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</si>
  <si>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</si>
  <si>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</si>
  <si>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</si>
  <si>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</si>
  <si>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</si>
  <si>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</si>
  <si>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</si>
  <si>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</si>
  <si>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</si>
  <si>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</si>
  <si>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</si>
  <si>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</si>
  <si>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</si>
  <si>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</si>
  <si>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</si>
  <si>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</si>
  <si>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</si>
  <si>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</si>
  <si>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</si>
  <si>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</si>
  <si>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</si>
  <si>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</si>
  <si>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</si>
  <si>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</si>
  <si>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</si>
  <si>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</si>
  <si>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</si>
  <si>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</si>
  <si>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</si>
  <si>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</si>
  <si>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</si>
  <si>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</si>
  <si>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</si>
  <si>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</si>
  <si>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</si>
  <si>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</si>
  <si>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</si>
  <si>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</si>
  <si>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</si>
  <si>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</si>
  <si>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</si>
  <si>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</si>
  <si>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</si>
  <si>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</si>
  <si>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</si>
  <si>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</si>
  <si>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</si>
  <si>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</si>
  <si>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</si>
  <si>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</si>
  <si>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</si>
  <si>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</si>
  <si>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</si>
  <si>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</si>
  <si>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</si>
  <si>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</si>
  <si>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</si>
  <si>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</si>
  <si>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</si>
  <si>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</si>
  <si>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</si>
  <si>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</si>
  <si>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</si>
  <si>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</si>
  <si>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</si>
  <si>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</si>
  <si>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</si>
  <si>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</si>
  <si>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</si>
  <si>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</si>
  <si>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</si>
  <si>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</si>
  <si>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</si>
  <si>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</si>
  <si>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</si>
  <si>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</si>
  <si>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</si>
  <si>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</si>
  <si>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</si>
  <si>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</si>
  <si>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</si>
  <si>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</si>
  <si>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</si>
  <si>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</si>
  <si>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</si>
  <si>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</si>
  <si>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</si>
  <si>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</si>
  <si>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</si>
  <si>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</si>
  <si>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</si>
  <si>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</si>
  <si>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</si>
  <si>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</si>
  <si>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</si>
  <si>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</si>
  <si>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</si>
  <si>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</si>
  <si>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</si>
  <si>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</si>
  <si>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</si>
  <si>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</si>
  <si>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</si>
  <si>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</si>
  <si>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</si>
  <si>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</si>
  <si>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</si>
  <si>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</si>
  <si>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</si>
  <si>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</si>
  <si>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</si>
  <si>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</si>
  <si>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</si>
  <si>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</si>
  <si>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</si>
  <si>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</si>
  <si>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</si>
  <si>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</si>
  <si>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</si>
  <si>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</si>
  <si>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</si>
  <si>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</si>
  <si>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</si>
  <si>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</si>
  <si>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</si>
  <si>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</si>
  <si>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</si>
  <si>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</si>
  <si>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</si>
  <si>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</si>
  <si>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</si>
  <si>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</si>
  <si>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</si>
  <si>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</si>
  <si>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</si>
  <si>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</si>
  <si>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</si>
  <si>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</si>
  <si>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</si>
  <si>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</si>
  <si>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</si>
  <si>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</si>
  <si>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</si>
  <si>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</si>
  <si>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</si>
  <si>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</si>
  <si>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</si>
  <si>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</si>
  <si>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</si>
  <si>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</si>
  <si>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</si>
  <si>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</si>
  <si>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</si>
  <si>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</si>
  <si>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</si>
  <si>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</si>
  <si>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</si>
  <si>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</si>
  <si>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</si>
  <si>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</si>
  <si>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</si>
  <si>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</si>
  <si>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</si>
  <si>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</si>
  <si>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</si>
  <si>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</si>
  <si>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</si>
  <si>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</si>
  <si>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</si>
  <si>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</si>
  <si>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</si>
  <si>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</si>
  <si>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</si>
  <si>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</si>
  <si>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</si>
  <si>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</si>
  <si>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</si>
  <si>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</si>
  <si>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</si>
  <si>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</si>
  <si>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</si>
  <si>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</si>
  <si>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</si>
  <si>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</si>
  <si>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</si>
  <si>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</si>
  <si>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</si>
  <si>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</si>
  <si>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</si>
  <si>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</si>
  <si>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</si>
  <si>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</si>
  <si>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</si>
  <si>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</si>
  <si>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</si>
  <si>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</si>
  <si>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</si>
  <si>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</si>
  <si>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</si>
  <si>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</si>
  <si>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</si>
  <si>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</si>
  <si>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</si>
  <si>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</si>
  <si>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</si>
  <si>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</si>
  <si>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</si>
  <si>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</si>
  <si>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</si>
  <si>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</si>
  <si>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</si>
  <si>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</si>
  <si>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</si>
  <si>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</si>
  <si>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</si>
  <si>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</si>
  <si>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</si>
  <si>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</si>
  <si>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</si>
  <si>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</si>
  <si>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</si>
  <si>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</si>
  <si>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</si>
  <si>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</si>
  <si>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</si>
  <si>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</si>
  <si>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</si>
  <si>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</si>
  <si>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</si>
  <si>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</si>
  <si>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</si>
  <si>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</si>
  <si>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</si>
  <si>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</si>
  <si>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</si>
  <si>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</si>
  <si>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</si>
  <si>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</si>
  <si>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</si>
  <si>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</si>
  <si>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</si>
  <si>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</si>
  <si>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</si>
  <si>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</si>
  <si>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</si>
  <si>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</si>
  <si>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</si>
  <si>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</si>
  <si>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</si>
  <si>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</si>
  <si>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</si>
  <si>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</si>
  <si>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</si>
  <si>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</si>
  <si>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</si>
  <si>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</si>
  <si>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</si>
  <si>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</si>
  <si>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</si>
  <si>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</si>
  <si>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</si>
  <si>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</si>
  <si>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</si>
  <si>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</si>
  <si>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</si>
  <si>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</si>
  <si>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</si>
  <si>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</si>
  <si>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</si>
  <si>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</si>
  <si>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</si>
  <si>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</si>
  <si>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</si>
  <si>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</si>
  <si>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</si>
  <si>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</si>
  <si>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</si>
  <si>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</si>
  <si>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</si>
  <si>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</si>
  <si>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</si>
  <si>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</si>
  <si>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</si>
  <si>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</si>
  <si>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</si>
  <si>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</si>
  <si>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</si>
  <si>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</si>
  <si>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</si>
  <si>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</si>
  <si>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</si>
  <si>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</si>
  <si>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</si>
  <si>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</si>
  <si>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</si>
  <si>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</si>
  <si>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</si>
  <si>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</si>
  <si>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</si>
  <si>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</si>
  <si>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</si>
  <si>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</si>
  <si>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</si>
  <si>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</si>
  <si>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</si>
  <si>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</si>
  <si>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</si>
  <si>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</si>
  <si>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</si>
  <si>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</si>
  <si>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</si>
  <si>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</si>
  <si>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</si>
  <si>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</si>
  <si>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</si>
  <si>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</si>
  <si>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</si>
  <si>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</si>
  <si>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</si>
  <si>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</si>
  <si>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</si>
  <si>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</si>
  <si>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</si>
  <si>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</si>
  <si>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</si>
  <si>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</si>
  <si>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</si>
  <si>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</si>
  <si>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</si>
  <si>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</si>
  <si>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</si>
  <si>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</si>
  <si>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</si>
  <si>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</si>
  <si>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</si>
  <si>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</si>
  <si>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</si>
  <si>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</si>
  <si>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</si>
  <si>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</si>
  <si>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</si>
  <si>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</si>
  <si>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</si>
  <si>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</si>
  <si>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</si>
  <si>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</si>
  <si>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</si>
  <si>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</si>
  <si>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</si>
  <si>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</si>
  <si>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</si>
  <si>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</si>
  <si>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</si>
  <si>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</si>
  <si>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</si>
  <si>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</si>
  <si>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</si>
  <si>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</si>
  <si>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</si>
  <si>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</si>
  <si>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</si>
  <si>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</si>
  <si>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</si>
  <si>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</si>
  <si>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</si>
  <si>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</si>
  <si>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</si>
  <si>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</si>
  <si>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</si>
  <si>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</si>
  <si>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</si>
  <si>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</si>
  <si>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</si>
  <si>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</si>
  <si>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</si>
  <si>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</si>
  <si>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</si>
  <si>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</si>
  <si>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</si>
  <si>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</si>
  <si>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</si>
  <si>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</si>
  <si>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</si>
  <si>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</si>
  <si>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</si>
  <si>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</si>
  <si>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</si>
  <si>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</si>
  <si>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</si>
  <si>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</si>
  <si>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</si>
  <si>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</si>
  <si>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</si>
  <si>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</si>
  <si>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</si>
  <si>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</si>
  <si>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</si>
  <si>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</si>
  <si>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</si>
  <si>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</si>
  <si>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</si>
  <si>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</si>
  <si>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</si>
  <si>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</si>
  <si>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</si>
  <si>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</si>
  <si>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</si>
  <si>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</si>
  <si>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</si>
  <si>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</si>
  <si>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</si>
  <si>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</si>
  <si>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</si>
  <si>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</si>
  <si>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</si>
  <si>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</si>
  <si>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</si>
  <si>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</si>
  <si>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</si>
  <si>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</si>
  <si>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</si>
  <si>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</si>
  <si>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</si>
  <si>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</si>
  <si>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</si>
  <si>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</si>
  <si>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</si>
  <si>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</si>
  <si>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</si>
  <si>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</si>
  <si>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</si>
  <si>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</si>
  <si>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</si>
  <si>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</si>
  <si>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</si>
  <si>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</si>
  <si>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</si>
  <si>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</si>
  <si>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</si>
  <si>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</si>
  <si>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</si>
  <si>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</si>
  <si>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</si>
  <si>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</si>
  <si>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</si>
  <si>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</si>
  <si>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</si>
  <si>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</si>
  <si>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</si>
  <si>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</si>
  <si>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</si>
  <si>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</si>
  <si>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</si>
  <si>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</si>
  <si>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</si>
  <si>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</si>
  <si>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</si>
  <si>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</si>
  <si>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</si>
  <si>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</si>
  <si>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</si>
  <si>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</si>
  <si>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</si>
  <si>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</si>
  <si>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</si>
  <si>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</si>
  <si>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</si>
  <si>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</si>
  <si>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</si>
  <si>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</si>
  <si>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</si>
  <si>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</si>
  <si>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</si>
  <si>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</si>
  <si>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</si>
  <si>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</si>
  <si>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</si>
  <si>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</si>
  <si>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</si>
  <si>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</si>
  <si>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</si>
  <si>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</si>
  <si>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</si>
  <si>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</si>
  <si>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</si>
  <si>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</si>
  <si>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</si>
  <si>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</si>
  <si>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</si>
  <si>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</si>
  <si>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</si>
  <si>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</si>
  <si>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</si>
  <si>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</si>
  <si>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</si>
  <si>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</si>
  <si>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</si>
  <si>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</si>
  <si>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</si>
  <si>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</si>
  <si>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</si>
  <si>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</si>
  <si>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</si>
  <si>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</si>
  <si>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</si>
  <si>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</si>
  <si>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</si>
  <si>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</si>
  <si>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</si>
  <si>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</si>
  <si>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</si>
  <si>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</si>
  <si>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</si>
  <si>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</si>
  <si>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</si>
  <si>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</si>
  <si>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</si>
  <si>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</si>
  <si>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</si>
  <si>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</si>
  <si>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</si>
  <si>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</si>
  <si>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</si>
  <si>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</si>
  <si>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</si>
  <si>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</si>
  <si>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</si>
  <si>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</si>
  <si>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</si>
  <si>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</si>
  <si>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</si>
  <si>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</si>
  <si>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</si>
  <si>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</si>
  <si>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</si>
  <si>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</si>
  <si>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</si>
  <si>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</si>
  <si>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</si>
  <si>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</si>
  <si>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</si>
  <si>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</si>
  <si>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</si>
  <si>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</si>
  <si>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</si>
  <si>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</si>
  <si>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</si>
  <si>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</si>
  <si>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</si>
  <si>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</si>
  <si>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</si>
  <si>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</si>
  <si>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</si>
  <si>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</si>
  <si>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</si>
  <si>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</si>
  <si>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</si>
  <si>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</si>
  <si>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</si>
  <si>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</si>
  <si>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</si>
  <si>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</si>
  <si>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</si>
  <si>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</si>
  <si>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</si>
  <si>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</si>
  <si>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</si>
  <si>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</si>
  <si>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</si>
  <si>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</si>
  <si>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</si>
  <si>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</si>
  <si>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</si>
  <si>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</si>
  <si>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</si>
  <si>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</si>
  <si>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</si>
  <si>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</si>
  <si>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</si>
  <si>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</si>
  <si>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</si>
  <si>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</si>
  <si>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</si>
  <si>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</si>
  <si>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</si>
  <si>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</si>
  <si>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</si>
  <si>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</si>
  <si>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</si>
  <si>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</si>
  <si>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</si>
  <si>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</si>
  <si>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</si>
  <si>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</si>
  <si>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</si>
  <si>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</si>
  <si>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</si>
  <si>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</si>
  <si>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</si>
  <si>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</si>
  <si>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</si>
  <si>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</si>
  <si>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</si>
  <si>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</si>
  <si>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</si>
  <si>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</si>
  <si>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</si>
  <si>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</si>
  <si>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</si>
  <si>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</si>
  <si>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</si>
  <si>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</si>
  <si>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</si>
  <si>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</si>
  <si>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</si>
  <si>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</si>
  <si>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</si>
  <si>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</si>
  <si>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</si>
  <si>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</si>
  <si>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</si>
  <si>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</si>
  <si>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</si>
  <si>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</si>
  <si>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</si>
  <si>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</si>
  <si>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</si>
  <si>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</si>
  <si>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</si>
  <si>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</si>
  <si>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</si>
  <si>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</si>
  <si>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</si>
  <si>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</si>
  <si>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</si>
  <si>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</si>
  <si>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</si>
  <si>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</si>
  <si>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</si>
  <si>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</si>
  <si>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</si>
  <si>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</si>
  <si>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</si>
  <si>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</si>
  <si>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</si>
  <si>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</si>
  <si>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</si>
  <si>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</si>
  <si>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</si>
  <si>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</si>
  <si>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</si>
  <si>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</si>
  <si>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</si>
  <si>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</si>
  <si>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</si>
  <si>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</si>
  <si>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</si>
  <si>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</si>
  <si>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</si>
  <si>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</si>
  <si>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</si>
  <si>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</si>
  <si>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</si>
  <si>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</si>
  <si>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</si>
  <si>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</si>
  <si>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</si>
  <si>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</si>
  <si>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</si>
  <si>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</si>
  <si>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</si>
  <si>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</si>
  <si>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</si>
  <si>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</si>
  <si>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</si>
  <si>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</si>
  <si>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</si>
  <si>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</si>
  <si>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</si>
  <si>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</si>
  <si>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</si>
  <si>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</si>
  <si>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</si>
  <si>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</si>
  <si>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</si>
  <si>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</si>
  <si>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</si>
  <si>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</si>
  <si>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</si>
  <si>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</si>
  <si>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</si>
  <si>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</si>
  <si>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</si>
  <si>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</si>
  <si>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</si>
  <si>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</si>
  <si>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</si>
  <si>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</si>
  <si>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</si>
  <si>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</si>
  <si>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</si>
  <si>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</si>
  <si>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</si>
  <si>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</si>
  <si>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</si>
  <si>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</si>
  <si>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</si>
  <si>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</si>
  <si>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</si>
  <si>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</si>
  <si>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</si>
  <si>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</si>
  <si>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</si>
  <si>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</si>
  <si>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</si>
  <si>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</si>
  <si>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</si>
  <si>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</si>
  <si>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</si>
  <si>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</si>
  <si>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</si>
  <si>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</si>
  <si>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</si>
  <si>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</si>
  <si>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</si>
  <si>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</si>
  <si>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</si>
  <si>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</si>
  <si>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</si>
  <si>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</si>
  <si>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</si>
  <si>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</si>
  <si>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</si>
  <si>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</si>
  <si>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</si>
  <si>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</si>
  <si>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</si>
  <si>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</si>
  <si>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</si>
  <si>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</si>
  <si>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</si>
  <si>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</si>
  <si>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</si>
  <si>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</si>
  <si>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</si>
  <si>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</si>
  <si>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</si>
  <si>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</si>
  <si>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</si>
  <si>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</si>
  <si>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</si>
  <si>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</si>
  <si>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</si>
  <si>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</si>
  <si>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</si>
  <si>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</si>
  <si>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</si>
  <si>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</si>
  <si>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</si>
  <si>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</si>
  <si>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</si>
  <si>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</si>
  <si>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</si>
  <si>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</si>
  <si>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</si>
  <si>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</si>
  <si>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</si>
  <si>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</si>
  <si>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</si>
  <si>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</si>
  <si>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</si>
  <si>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</si>
  <si>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</si>
  <si>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</si>
  <si>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</si>
  <si>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</si>
  <si>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</si>
  <si>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</si>
  <si>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</si>
  <si>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</si>
  <si>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</si>
  <si>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</si>
  <si>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</si>
  <si>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</si>
  <si>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</si>
  <si>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</si>
  <si>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</si>
  <si>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</si>
  <si>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</si>
  <si>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</si>
  <si>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</si>
  <si>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</si>
  <si>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</si>
  <si>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</si>
  <si>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</si>
  <si>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</si>
  <si>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</si>
  <si>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</si>
  <si>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</si>
  <si>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</si>
  <si>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</si>
  <si>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</si>
  <si>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</si>
  <si>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</si>
  <si>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</si>
  <si>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</si>
  <si>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</si>
  <si>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</si>
  <si>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</si>
  <si>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</si>
  <si>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</si>
  <si>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</si>
  <si>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</si>
  <si>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</si>
  <si>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</si>
  <si>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</si>
  <si>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</si>
  <si>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</si>
  <si>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</si>
  <si>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</si>
  <si>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</si>
  <si>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</si>
  <si>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</si>
  <si>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</si>
  <si>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</si>
  <si>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</si>
  <si>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</si>
  <si>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</si>
  <si>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</si>
  <si>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</si>
  <si>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</si>
  <si>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</si>
  <si>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</si>
  <si>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</si>
  <si>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</si>
  <si>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</si>
  <si>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</si>
  <si>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</si>
  <si>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</si>
  <si>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</si>
  <si>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</si>
  <si>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</si>
  <si>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</si>
  <si>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</si>
  <si>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</si>
  <si>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</si>
  <si>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</si>
  <si>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</si>
  <si>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</si>
  <si>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</si>
  <si>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</si>
  <si>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</si>
  <si>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</si>
  <si>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</si>
  <si>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</si>
  <si>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</si>
  <si>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</si>
  <si>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</si>
  <si>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</si>
  <si>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</si>
  <si>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</si>
  <si>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</si>
  <si>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</si>
  <si>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</si>
  <si>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</si>
  <si>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</si>
  <si>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</si>
  <si>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</si>
  <si>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</si>
  <si>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</si>
  <si>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</si>
  <si>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</si>
  <si>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</si>
  <si>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</si>
  <si>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</si>
  <si>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</si>
  <si>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</si>
  <si>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</si>
  <si>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</si>
  <si>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</si>
  <si>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</si>
  <si>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</si>
  <si>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</si>
  <si>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</si>
  <si>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</si>
  <si>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</si>
  <si>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</si>
  <si>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</si>
  <si>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</si>
  <si>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</si>
  <si>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</si>
  <si>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</si>
  <si>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</si>
  <si>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</si>
  <si>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</si>
  <si>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</si>
  <si>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</si>
  <si>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</si>
  <si>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</si>
  <si>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</si>
  <si>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</si>
  <si>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</si>
  <si>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</si>
  <si>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</si>
  <si>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</si>
  <si>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</si>
  <si>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</si>
  <si>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</si>
  <si>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</si>
  <si>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</si>
  <si>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</si>
  <si>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</si>
  <si>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</si>
  <si>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</si>
  <si>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</si>
  <si>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</si>
  <si>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</si>
  <si>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</si>
  <si>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</si>
  <si>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</si>
  <si>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</si>
  <si>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</si>
  <si>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</si>
  <si>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</si>
  <si>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</si>
  <si>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</si>
  <si>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</si>
  <si>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</si>
  <si>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</si>
  <si>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</si>
  <si>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</si>
  <si>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</si>
  <si>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</si>
  <si>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</si>
  <si>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</si>
  <si>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</si>
  <si>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</si>
  <si>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</si>
  <si>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</si>
  <si>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</si>
  <si>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</si>
  <si>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</si>
  <si>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</si>
  <si>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</si>
  <si>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</si>
  <si>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</si>
  <si>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</si>
  <si>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</si>
  <si>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</si>
  <si>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</si>
  <si>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</si>
  <si>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</si>
  <si>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</si>
  <si>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</si>
  <si>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</si>
  <si>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</si>
  <si>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</si>
  <si>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</si>
  <si>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</si>
  <si>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</si>
  <si>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</si>
  <si>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</si>
  <si>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</si>
  <si>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</si>
  <si>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</si>
  <si>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</si>
  <si>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</si>
  <si>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</si>
  <si>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</si>
  <si>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</si>
  <si>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</si>
  <si>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</si>
  <si>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</si>
  <si>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</si>
  <si>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</si>
  <si>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</si>
  <si>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</si>
  <si>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</si>
  <si>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</si>
  <si>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</si>
  <si>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</si>
  <si>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</si>
  <si>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</si>
  <si>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</si>
  <si>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</si>
  <si>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</si>
  <si>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</si>
  <si>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</si>
  <si>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</si>
  <si>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</si>
  <si>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</si>
  <si>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</si>
  <si>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</si>
  <si>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</si>
  <si>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</si>
  <si>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</si>
  <si>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</si>
  <si>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</si>
  <si>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</si>
  <si>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</si>
  <si>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</si>
  <si>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</si>
  <si>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</si>
  <si>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</si>
  <si>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</si>
  <si>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</si>
  <si>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</si>
  <si>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</si>
  <si>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</si>
  <si>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</si>
  <si>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</si>
  <si>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</si>
  <si>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</si>
  <si>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</si>
  <si>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</si>
  <si>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</si>
  <si>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</si>
  <si>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</si>
  <si>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</si>
  <si>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</si>
  <si>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</si>
  <si>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</si>
  <si>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</si>
  <si>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</si>
  <si>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</si>
  <si>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</si>
  <si>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</si>
  <si>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</si>
  <si>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</si>
  <si>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</si>
  <si>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</si>
  <si>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</si>
  <si>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</si>
  <si>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</si>
  <si>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</si>
  <si>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</si>
  <si>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</si>
  <si>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</si>
  <si>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</si>
  <si>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</si>
  <si>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</si>
  <si>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</si>
  <si>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</si>
  <si>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</si>
  <si>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</si>
  <si>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</si>
  <si>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</si>
  <si>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</si>
  <si>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</si>
  <si>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</si>
  <si>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</si>
  <si>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</si>
  <si>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</si>
  <si>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</si>
  <si>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</si>
  <si>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</si>
  <si>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</si>
  <si>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</si>
  <si>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</si>
  <si>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</si>
  <si>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</si>
  <si>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</si>
  <si>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</si>
  <si>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</si>
  <si>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</si>
  <si>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</si>
  <si>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</si>
  <si>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</si>
  <si>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</si>
  <si>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</si>
  <si>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</si>
  <si>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</si>
  <si>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</si>
  <si>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</si>
  <si>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</si>
  <si>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</si>
  <si>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</si>
  <si>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</si>
  <si>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</si>
  <si>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</si>
  <si>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</si>
  <si>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</si>
  <si>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</si>
  <si>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</si>
  <si>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</si>
  <si>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</si>
  <si>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</si>
  <si>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</si>
  <si>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</si>
  <si>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</si>
  <si>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</si>
  <si>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</si>
  <si>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</si>
  <si>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</si>
  <si>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</si>
  <si>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</si>
  <si>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</si>
  <si>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</si>
  <si>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</si>
  <si>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</si>
  <si>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</si>
  <si>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</si>
  <si>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</si>
  <si>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</si>
  <si>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</si>
  <si>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</si>
  <si>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</si>
  <si>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</si>
  <si>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</si>
  <si>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</si>
  <si>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</si>
  <si>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</si>
  <si>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</si>
  <si>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</si>
  <si>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</si>
  <si>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</si>
  <si>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</si>
  <si>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</si>
  <si>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</si>
  <si>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</si>
  <si>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</si>
  <si>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</si>
  <si>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</si>
  <si>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</si>
  <si>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</si>
  <si>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</si>
  <si>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</si>
  <si>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</si>
  <si>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</si>
  <si>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</si>
  <si>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</si>
  <si>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</si>
  <si>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</si>
  <si>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</si>
  <si>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</si>
  <si>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</si>
  <si>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</si>
  <si>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</si>
  <si>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</si>
  <si>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</si>
  <si>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</si>
  <si>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</si>
  <si>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</si>
  <si>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</si>
  <si>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</si>
  <si>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</si>
  <si>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</si>
  <si>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</si>
  <si>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</si>
  <si>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</si>
  <si>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</si>
  <si>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</si>
  <si>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</si>
  <si>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</si>
  <si>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</si>
  <si>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</si>
  <si>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</si>
  <si>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</si>
  <si>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</si>
  <si>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</si>
  <si>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</si>
  <si>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</si>
  <si>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</si>
  <si>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</si>
  <si>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</si>
  <si>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</si>
  <si>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</si>
  <si>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</si>
  <si>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</si>
  <si>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</si>
  <si>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</si>
  <si>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</si>
  <si>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</si>
  <si>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</si>
  <si>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</si>
  <si>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</si>
  <si>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</si>
  <si>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</si>
  <si>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</si>
  <si>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</si>
  <si>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</si>
  <si>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</si>
  <si>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</si>
  <si>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</si>
  <si>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</si>
  <si>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</si>
  <si>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</si>
  <si>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</si>
  <si>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</si>
  <si>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</si>
  <si>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</si>
  <si>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</si>
  <si>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</si>
  <si>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</si>
  <si>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</si>
  <si>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</si>
  <si>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</si>
  <si>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</si>
  <si>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</si>
  <si>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</si>
  <si>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</si>
  <si>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</si>
  <si>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</si>
  <si>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</si>
  <si>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</si>
  <si>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</si>
  <si>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</si>
  <si>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</si>
  <si>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</si>
  <si>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</si>
  <si>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</si>
  <si>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</si>
  <si>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</si>
  <si>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</si>
  <si>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</si>
  <si>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</si>
  <si>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</si>
  <si>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</si>
  <si>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</si>
  <si>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</si>
  <si>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</si>
  <si>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</si>
  <si>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</si>
  <si>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</si>
  <si>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</si>
  <si>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</si>
  <si>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</si>
  <si>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</si>
  <si>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</si>
  <si>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</si>
  <si>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</si>
  <si>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</si>
  <si>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</si>
  <si>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</si>
  <si>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</si>
  <si>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</si>
  <si>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</si>
  <si>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</si>
  <si>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</si>
  <si>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</si>
  <si>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</si>
  <si>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</si>
  <si>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</si>
  <si>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</si>
  <si>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</si>
  <si>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</si>
  <si>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</si>
  <si>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</si>
  <si>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</si>
  <si>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</si>
  <si>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</si>
  <si>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</si>
  <si>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</si>
  <si>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</si>
  <si>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</si>
  <si>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</si>
  <si>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</si>
  <si>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</si>
  <si>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</si>
  <si>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</si>
  <si>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</si>
  <si>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</si>
  <si>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</si>
  <si>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</si>
  <si>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</si>
  <si>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</si>
  <si>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</si>
  <si>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</si>
  <si>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</si>
  <si>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</si>
  <si>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</si>
  <si>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</si>
  <si>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</si>
  <si>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</si>
  <si>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</si>
  <si>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</si>
  <si>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</si>
  <si>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</si>
  <si>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</si>
  <si>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</si>
  <si>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</si>
  <si>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</si>
  <si>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</si>
  <si>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</si>
  <si>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</si>
  <si>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</si>
  <si>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</si>
  <si>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</si>
  <si>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</si>
  <si>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</si>
  <si>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</si>
  <si>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</si>
  <si>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</si>
  <si>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</si>
  <si>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</si>
  <si>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</si>
  <si>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</si>
  <si>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</si>
  <si>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</si>
  <si>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</si>
  <si>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</si>
  <si>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</si>
  <si>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</si>
  <si>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</si>
  <si>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</si>
  <si>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</si>
  <si>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</si>
  <si>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</si>
  <si>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</si>
  <si>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</si>
  <si>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</si>
  <si>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</si>
  <si>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</si>
  <si>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</si>
  <si>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</si>
  <si>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</si>
  <si>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</si>
  <si>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</si>
  <si>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</si>
  <si>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</si>
  <si>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</si>
  <si>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</si>
  <si>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</si>
  <si>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</si>
  <si>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</si>
  <si>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</si>
  <si>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</si>
  <si>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</si>
  <si>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</si>
  <si>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</si>
  <si>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</si>
  <si>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</si>
  <si>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</si>
  <si>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</si>
  <si>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</si>
  <si>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</si>
  <si>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</si>
  <si>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</si>
  <si>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</si>
  <si>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</si>
  <si>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</si>
  <si>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</si>
  <si>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</si>
  <si>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</si>
  <si>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</si>
  <si>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</si>
  <si>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</si>
  <si>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</si>
  <si>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</si>
  <si>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</si>
  <si>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</si>
  <si>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</si>
  <si>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</si>
  <si>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</si>
  <si>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</si>
  <si>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</si>
  <si>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</si>
  <si>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</si>
  <si>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</si>
  <si>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</si>
  <si>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</si>
  <si>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</si>
  <si>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</si>
  <si>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</si>
  <si>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</si>
  <si>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</si>
  <si>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</si>
  <si>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</si>
  <si>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</si>
  <si>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</si>
  <si>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</si>
  <si>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</si>
  <si>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</si>
  <si>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</si>
  <si>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</si>
  <si>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</si>
  <si>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</si>
  <si>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</si>
  <si>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</si>
  <si>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</si>
  <si>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</si>
  <si>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</si>
  <si>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</si>
  <si>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</si>
  <si>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</si>
  <si>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</si>
  <si>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</si>
  <si>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</si>
  <si>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</si>
  <si>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</si>
  <si>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</si>
  <si>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</si>
  <si>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</si>
  <si>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</si>
  <si>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</si>
  <si>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</si>
  <si>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</si>
  <si>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</si>
  <si>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</si>
  <si>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</si>
  <si>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</si>
  <si>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</si>
  <si>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</si>
  <si>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</si>
  <si>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</si>
  <si>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</si>
  <si>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</si>
  <si>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</si>
  <si>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</si>
  <si>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</si>
  <si>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</si>
  <si>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</si>
  <si>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</si>
  <si>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</si>
  <si>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</si>
  <si>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</si>
  <si>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</si>
  <si>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</si>
  <si>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</si>
  <si>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</si>
  <si>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</si>
  <si>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</si>
  <si>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</si>
  <si>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</si>
  <si>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</si>
  <si>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</si>
  <si>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</si>
  <si>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</si>
  <si>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</si>
  <si>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</si>
  <si>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</si>
  <si>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</si>
  <si>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</si>
  <si>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</si>
  <si>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</si>
  <si>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</si>
  <si>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</si>
  <si>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</si>
  <si>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</si>
  <si>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</si>
  <si>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</si>
  <si>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</si>
  <si>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</si>
  <si>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</si>
  <si>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</si>
  <si>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</si>
  <si>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</si>
  <si>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</si>
  <si>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</si>
  <si>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</si>
  <si>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</si>
  <si>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</si>
  <si>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</si>
  <si>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</si>
  <si>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</si>
  <si>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</si>
  <si>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</si>
  <si>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</si>
  <si>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</si>
  <si>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</si>
  <si>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</si>
  <si>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</si>
  <si>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</si>
  <si>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</si>
  <si>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</si>
  <si>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</si>
  <si>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</si>
  <si>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</si>
  <si>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</si>
  <si>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</si>
  <si>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</si>
  <si>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</si>
  <si>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</si>
  <si>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</si>
  <si>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</si>
  <si>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</si>
  <si>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</si>
  <si>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</si>
  <si>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</si>
  <si>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</si>
  <si>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</si>
  <si>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</si>
  <si>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</si>
  <si>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</si>
  <si>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</si>
  <si>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</si>
  <si>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</si>
  <si>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</si>
  <si>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</si>
  <si>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</si>
  <si>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</si>
  <si>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</si>
  <si>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</si>
  <si>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</si>
  <si>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</si>
  <si>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</si>
  <si>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</si>
  <si>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</si>
  <si>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</si>
  <si>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</si>
  <si>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</si>
  <si>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</si>
  <si>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</si>
  <si>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</si>
  <si>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</si>
  <si>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</si>
  <si>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</si>
  <si>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</si>
  <si>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</si>
  <si>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</si>
  <si>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</si>
  <si>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</si>
  <si>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</si>
  <si>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</si>
  <si>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</si>
  <si>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</si>
  <si>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</si>
  <si>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</si>
  <si>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</si>
  <si>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</si>
  <si>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</si>
  <si>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</si>
  <si>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</si>
  <si>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</si>
  <si>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</si>
  <si>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</si>
  <si>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</si>
  <si>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</si>
  <si>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</si>
  <si>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</si>
  <si>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</si>
  <si>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</si>
  <si>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</si>
  <si>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</si>
  <si>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</si>
  <si>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</si>
  <si>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</si>
  <si>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</si>
  <si>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</si>
  <si>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</si>
  <si>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</si>
  <si>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</si>
  <si>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</si>
  <si>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</si>
  <si>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</si>
  <si>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</si>
  <si>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</si>
  <si>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</si>
  <si>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</si>
  <si>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</si>
  <si>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</si>
  <si>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</si>
  <si>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</si>
  <si>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</si>
  <si>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</si>
  <si>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</si>
  <si>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</si>
  <si>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</si>
  <si>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</si>
  <si>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</si>
  <si>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</si>
  <si>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</si>
  <si>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</si>
  <si>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</si>
  <si>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</si>
  <si>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</si>
  <si>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</si>
  <si>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</si>
  <si>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</si>
  <si>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</si>
  <si>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</si>
  <si>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</si>
  <si>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</si>
  <si>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</si>
  <si>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</si>
  <si>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</si>
  <si>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</si>
  <si>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</si>
  <si>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</si>
  <si>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</si>
  <si>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</si>
  <si>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</si>
  <si>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</si>
  <si>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</si>
  <si>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</si>
  <si>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</si>
  <si>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</si>
  <si>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</si>
  <si>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</si>
  <si>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</si>
  <si>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</si>
  <si>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</si>
  <si>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</si>
  <si>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</si>
  <si>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</si>
  <si>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</si>
  <si>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</si>
  <si>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</si>
  <si>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</si>
  <si>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</si>
  <si>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</si>
  <si>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</si>
  <si>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</si>
  <si>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</si>
  <si>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</si>
  <si>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</si>
  <si>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</si>
  <si>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</si>
  <si>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</si>
  <si>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</si>
  <si>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</si>
  <si>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</si>
  <si>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</si>
  <si>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</si>
  <si>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</si>
  <si>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</si>
  <si>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</si>
  <si>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</si>
  <si>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</si>
  <si>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</si>
  <si>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</si>
  <si>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</si>
  <si>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</si>
  <si>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</si>
  <si>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</si>
  <si>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</si>
  <si>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</si>
  <si>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</si>
  <si>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</si>
  <si>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</si>
  <si>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</si>
  <si>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</si>
  <si>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</si>
  <si>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</si>
  <si>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</si>
  <si>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</si>
  <si>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</si>
  <si>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</si>
  <si>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</si>
  <si>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</si>
  <si>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</si>
  <si>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</si>
  <si>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</si>
  <si>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</si>
  <si>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</si>
  <si>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</si>
  <si>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</si>
  <si>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</si>
  <si>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</si>
  <si>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</si>
  <si>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</si>
  <si>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</si>
  <si>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</si>
  <si>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</si>
  <si>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</si>
  <si>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</si>
  <si>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</si>
  <si>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</si>
  <si>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</si>
  <si>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</si>
  <si>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</si>
  <si>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</si>
  <si>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</si>
  <si>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</si>
  <si>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</si>
  <si>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</si>
  <si>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</si>
  <si>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</si>
  <si>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</si>
  <si>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</si>
  <si>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</si>
  <si>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</si>
  <si>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</si>
  <si>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</si>
  <si>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</si>
  <si>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</si>
  <si>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</si>
  <si>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</si>
  <si>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</si>
  <si>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</si>
  <si>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</si>
  <si>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</si>
  <si>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</si>
  <si>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</si>
  <si>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</si>
  <si>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</si>
  <si>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</si>
  <si>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</si>
  <si>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</si>
  <si>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</si>
  <si>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</si>
  <si>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</si>
  <si>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</si>
  <si>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</si>
  <si>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</si>
  <si>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</si>
  <si>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</si>
  <si>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</si>
  <si>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</si>
  <si>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</si>
  <si>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</si>
  <si>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</si>
  <si>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</si>
  <si>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</si>
  <si>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</si>
  <si>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</si>
  <si>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</si>
  <si>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</si>
  <si>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</si>
  <si>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</si>
  <si>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</si>
  <si>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</si>
  <si>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</si>
  <si>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</si>
  <si>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</si>
  <si>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</si>
  <si>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</si>
  <si>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</si>
  <si>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</si>
  <si>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</si>
  <si>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</si>
  <si>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</si>
  <si>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</si>
  <si>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</si>
  <si>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</si>
  <si>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</si>
  <si>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</si>
  <si>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</si>
  <si>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</si>
  <si>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</si>
  <si>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</si>
  <si>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</si>
  <si>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</si>
  <si>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</si>
  <si>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</si>
  <si>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</si>
  <si>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</si>
  <si>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</si>
  <si>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</si>
  <si>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</si>
  <si>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</si>
  <si>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</si>
  <si>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</si>
  <si>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</si>
  <si>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</si>
  <si>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</si>
  <si>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</si>
  <si>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</si>
  <si>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</si>
  <si>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</si>
  <si>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</si>
  <si>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</si>
  <si>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</si>
  <si>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</si>
  <si>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</si>
  <si>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</si>
  <si>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</si>
  <si>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</si>
  <si>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</si>
  <si>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</si>
  <si>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</si>
  <si>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</si>
  <si>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</si>
  <si>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</si>
  <si>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</si>
  <si>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</si>
  <si>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</si>
  <si>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</si>
  <si>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</si>
  <si>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</si>
  <si>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</si>
  <si>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</si>
  <si>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</si>
  <si>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</si>
  <si>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</si>
  <si>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</si>
  <si>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</si>
  <si>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</si>
  <si>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</si>
  <si>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</si>
  <si>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</si>
  <si>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</si>
  <si>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</si>
  <si>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</si>
  <si>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</si>
  <si>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</si>
  <si>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</si>
  <si>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</si>
  <si>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</si>
  <si>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</si>
  <si>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</si>
  <si>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</si>
  <si>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</si>
  <si>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</si>
  <si>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</si>
  <si>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</si>
  <si>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</si>
  <si>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</si>
  <si>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</si>
  <si>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</si>
  <si>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</si>
  <si>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</si>
  <si>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</si>
  <si>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</si>
  <si>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</si>
  <si>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</si>
  <si>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</si>
  <si>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</si>
  <si>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</si>
  <si>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</si>
  <si>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</si>
  <si>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</si>
  <si>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</si>
  <si>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</si>
  <si>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</si>
  <si>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</si>
  <si>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</si>
  <si>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</si>
  <si>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</si>
  <si>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</si>
  <si>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</si>
  <si>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</si>
  <si>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</si>
  <si>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</si>
  <si>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</si>
  <si>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</si>
  <si>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</si>
  <si>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</si>
  <si>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</si>
  <si>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</si>
  <si>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</si>
  <si>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</si>
  <si>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</si>
  <si>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</si>
  <si>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</si>
  <si>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</si>
  <si>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</si>
  <si>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</si>
  <si>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</si>
  <si>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</si>
  <si>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</si>
  <si>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</si>
  <si>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</si>
  <si>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</si>
  <si>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</si>
  <si>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</si>
  <si>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</si>
  <si>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</si>
  <si>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</si>
  <si>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</si>
  <si>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</si>
  <si>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</si>
  <si>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</si>
  <si>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</si>
  <si>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</si>
  <si>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</si>
  <si>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</si>
  <si>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</si>
  <si>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</si>
  <si>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</si>
  <si>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</si>
  <si>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</si>
  <si>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</si>
  <si>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</si>
  <si>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</si>
  <si>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</si>
  <si>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</si>
  <si>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</si>
  <si>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</si>
  <si>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</si>
  <si>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</si>
  <si>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</si>
  <si>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</si>
  <si>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</si>
  <si>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</si>
  <si>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</si>
  <si>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</si>
  <si>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</si>
  <si>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</si>
  <si>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</si>
  <si>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</si>
  <si>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</si>
  <si>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</si>
  <si>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</si>
  <si>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</si>
  <si>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</si>
  <si>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</si>
  <si>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</si>
  <si>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</si>
  <si>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</si>
  <si>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</si>
  <si>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</si>
  <si>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</si>
  <si>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</si>
  <si>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</si>
  <si>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</si>
  <si>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</si>
  <si>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</si>
  <si>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</si>
  <si>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</si>
  <si>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</si>
  <si>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</si>
  <si>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</si>
  <si>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</si>
  <si>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</si>
  <si>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</si>
  <si>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</si>
  <si>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</si>
  <si>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</si>
  <si>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</si>
  <si>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</si>
  <si>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</si>
  <si>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</si>
  <si>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</si>
  <si>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</si>
  <si>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</si>
  <si>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</si>
  <si>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</si>
  <si>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</si>
  <si>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</si>
  <si>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</si>
  <si>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</si>
  <si>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</si>
  <si>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</si>
  <si>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</si>
  <si>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</si>
  <si>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</si>
  <si>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</si>
  <si>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</si>
  <si>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</si>
  <si>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</si>
  <si>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</si>
  <si>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</si>
  <si>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</si>
  <si>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</si>
  <si>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</si>
  <si>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</si>
  <si>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</si>
  <si>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</si>
  <si>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</si>
  <si>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</si>
  <si>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</si>
  <si>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</si>
  <si>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</si>
  <si>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</si>
  <si>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</si>
  <si>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</si>
  <si>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</si>
  <si>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</si>
  <si>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</si>
  <si>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</si>
  <si>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</si>
  <si>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</si>
  <si>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</si>
  <si>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</si>
  <si>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</si>
  <si>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</si>
  <si>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</si>
  <si>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</si>
  <si>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</si>
  <si>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</si>
  <si>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</si>
  <si>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</si>
  <si>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</si>
  <si>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</si>
  <si>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</si>
  <si>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</si>
  <si>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</si>
  <si>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</si>
  <si>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</si>
  <si>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</si>
  <si>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</si>
  <si>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</si>
  <si>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</si>
  <si>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</si>
  <si>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</si>
  <si>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</si>
  <si>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</si>
  <si>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</si>
  <si>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</si>
  <si>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</si>
  <si>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</si>
  <si>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</si>
  <si>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</si>
  <si>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</si>
  <si>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</si>
  <si>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</si>
  <si>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</si>
  <si>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</si>
  <si>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</si>
  <si>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</si>
  <si>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</si>
  <si>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</si>
  <si>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</si>
  <si>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</si>
  <si>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</si>
  <si>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</si>
  <si>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</si>
  <si>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</si>
  <si>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</si>
  <si>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</si>
  <si>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</si>
  <si>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</si>
  <si>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</si>
  <si>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</si>
  <si>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</si>
  <si>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</si>
  <si>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</si>
  <si>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</si>
  <si>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</si>
  <si>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</si>
  <si>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</si>
  <si>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</si>
  <si>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</si>
  <si>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</si>
  <si>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</si>
  <si>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</si>
  <si>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</si>
  <si>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</si>
  <si>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</si>
  <si>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</si>
  <si>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</si>
  <si>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</si>
  <si>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</si>
  <si>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</si>
  <si>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</si>
  <si>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</si>
  <si>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</si>
  <si>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</si>
  <si>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</si>
  <si>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</si>
  <si>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</si>
  <si>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</si>
  <si>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</si>
  <si>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</si>
  <si>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</si>
  <si>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</si>
  <si>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</si>
  <si>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</si>
  <si>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</si>
  <si>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</si>
  <si>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</si>
  <si>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</si>
  <si>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</si>
  <si>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</si>
  <si>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</si>
  <si>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</si>
  <si>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</si>
  <si>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</si>
  <si>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</si>
  <si>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</si>
  <si>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</si>
  <si>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</si>
  <si>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</si>
  <si>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</si>
  <si>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</si>
  <si>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</si>
  <si>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</si>
  <si>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</si>
  <si>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</si>
  <si>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</si>
  <si>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</si>
  <si>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</si>
  <si>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</si>
  <si>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</si>
  <si>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</si>
  <si>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</si>
  <si>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</si>
  <si>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</si>
  <si>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</si>
  <si>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</si>
  <si>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</si>
  <si>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</si>
  <si>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</si>
  <si>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</si>
  <si>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</si>
  <si>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</si>
  <si>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</si>
  <si>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</si>
  <si>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</si>
  <si>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</si>
  <si>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</si>
  <si>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</si>
  <si>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</si>
  <si>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</si>
  <si>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</si>
  <si>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</si>
  <si>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</si>
  <si>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</si>
  <si>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</si>
  <si>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</si>
  <si>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</si>
  <si>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</si>
  <si>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</si>
  <si>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</si>
  <si>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</si>
  <si>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</si>
  <si>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</si>
  <si>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</si>
  <si>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</si>
  <si>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</si>
  <si>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</si>
  <si>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</si>
  <si>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</si>
  <si>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</si>
  <si>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</si>
  <si>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</si>
  <si>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</si>
  <si>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</si>
  <si>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</si>
  <si>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</si>
  <si>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</si>
  <si>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</si>
  <si>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</si>
  <si>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</si>
  <si>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</si>
  <si>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</si>
  <si>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</si>
  <si>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</si>
  <si>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</si>
  <si>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</si>
  <si>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</si>
  <si>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</si>
  <si>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</si>
  <si>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</si>
  <si>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</si>
  <si>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</si>
  <si>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</si>
  <si>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</si>
  <si>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</si>
  <si>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</si>
  <si>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</si>
  <si>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</si>
  <si>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</si>
  <si>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</si>
  <si>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</si>
  <si>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</si>
  <si>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</si>
  <si>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</si>
  <si>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</si>
  <si>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</si>
  <si>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</si>
  <si>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</si>
  <si>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</si>
  <si>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</si>
  <si>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</si>
  <si>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</si>
  <si>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</si>
  <si>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</si>
  <si>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</si>
  <si>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</si>
  <si>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</si>
  <si>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</si>
  <si>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</si>
  <si>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</si>
  <si>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</si>
  <si>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</si>
  <si>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</si>
  <si>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</si>
  <si>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</si>
  <si>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</si>
  <si>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</si>
  <si>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</si>
  <si>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</si>
  <si>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</si>
  <si>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</si>
  <si>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</si>
  <si>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</si>
  <si>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</si>
  <si>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</si>
  <si>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</si>
  <si>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</si>
  <si>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</si>
  <si>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</si>
  <si>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</si>
  <si>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</si>
  <si>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</si>
  <si>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</si>
  <si>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</si>
  <si>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</si>
  <si>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</si>
  <si>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</si>
  <si>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</si>
  <si>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</si>
  <si>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</si>
  <si>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</si>
  <si>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</si>
  <si>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</si>
  <si>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</si>
  <si>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</si>
  <si>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</si>
  <si>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</si>
  <si>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</si>
  <si>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</si>
  <si>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</si>
  <si>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</si>
  <si>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</si>
  <si>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</si>
  <si>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</si>
  <si>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</si>
  <si>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</si>
  <si>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</si>
  <si>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</si>
  <si>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</si>
  <si>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</si>
  <si>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</si>
  <si>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</si>
  <si>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</si>
  <si>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</si>
  <si>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</si>
  <si>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</si>
  <si>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</si>
  <si>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</si>
  <si>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</si>
  <si>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</si>
  <si>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</si>
  <si>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</si>
  <si>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</si>
  <si>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</si>
  <si>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</si>
  <si>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</si>
  <si>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</si>
  <si>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</si>
  <si>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</si>
  <si>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</si>
  <si>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</si>
  <si>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</si>
  <si>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</si>
  <si>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</si>
  <si>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</si>
  <si>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</si>
  <si>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</si>
  <si>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</si>
  <si>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</si>
  <si>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</si>
  <si>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</si>
  <si>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</si>
  <si>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</si>
  <si>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</si>
  <si>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</si>
  <si>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</si>
  <si>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</si>
  <si>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</si>
  <si>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</si>
  <si>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</si>
  <si>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</si>
  <si>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</si>
  <si>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</si>
  <si>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</si>
  <si>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</si>
  <si>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</si>
  <si>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</si>
  <si>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</si>
  <si>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</si>
  <si>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</si>
  <si>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</si>
  <si>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</si>
  <si>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</si>
  <si>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</si>
  <si>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</si>
  <si>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</si>
  <si>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</si>
  <si>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</si>
  <si>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</si>
  <si>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</si>
  <si>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</si>
  <si>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</si>
  <si>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</si>
  <si>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</si>
  <si>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</si>
  <si>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</si>
  <si>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</si>
  <si>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</si>
  <si>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</si>
  <si>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</si>
  <si>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</si>
  <si>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</si>
  <si>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</si>
  <si>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</si>
  <si>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</si>
  <si>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</si>
  <si>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</si>
  <si>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</si>
  <si>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</si>
  <si>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</si>
  <si>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</si>
  <si>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</si>
  <si>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</si>
  <si>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</si>
  <si>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</si>
  <si>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</si>
  <si>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</si>
  <si>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</si>
  <si>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</si>
  <si>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</si>
  <si>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</si>
  <si>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</si>
  <si>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</si>
  <si>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</si>
  <si>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</si>
  <si>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</si>
  <si>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</si>
  <si>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</si>
  <si>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</si>
  <si>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</si>
  <si>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</si>
  <si>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</si>
  <si>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</si>
  <si>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</si>
  <si>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</si>
  <si>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</si>
  <si>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</si>
  <si>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</si>
  <si>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</si>
  <si>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</si>
  <si>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</si>
  <si>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</si>
  <si>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</si>
  <si>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</si>
  <si>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</si>
  <si>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</si>
  <si>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</si>
  <si>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</si>
  <si>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</si>
  <si>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</si>
  <si>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</si>
  <si>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</si>
  <si>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</si>
  <si>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</si>
  <si>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</si>
  <si>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</si>
  <si>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</si>
  <si>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</si>
  <si>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</si>
  <si>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</si>
  <si>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</si>
  <si>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</si>
  <si>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</si>
  <si>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</si>
  <si>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</si>
  <si>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</si>
  <si>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</si>
  <si>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</si>
  <si>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</si>
  <si>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</si>
  <si>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</si>
  <si>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</si>
  <si>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</si>
  <si>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</si>
  <si>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</si>
  <si>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</si>
  <si>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</si>
  <si>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</si>
  <si>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</si>
  <si>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</si>
  <si>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</si>
  <si>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</si>
  <si>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</si>
  <si>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</si>
  <si>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</si>
  <si>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</si>
  <si>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</si>
  <si>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</si>
  <si>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</si>
  <si>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</si>
  <si>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</si>
  <si>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</si>
  <si>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</si>
  <si>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</si>
  <si>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</si>
  <si>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</si>
  <si>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</si>
  <si>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</si>
  <si>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</si>
  <si>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</si>
  <si>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</si>
  <si>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</si>
  <si>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</si>
  <si>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</si>
  <si>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</si>
  <si>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</si>
  <si>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</si>
  <si>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</si>
  <si>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</si>
  <si>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</si>
  <si>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</si>
  <si>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</si>
  <si>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</si>
  <si>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</si>
  <si>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</si>
  <si>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</si>
  <si>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</si>
  <si>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</si>
  <si>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</si>
  <si>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</si>
  <si>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</si>
  <si>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</si>
  <si>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</si>
  <si>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</si>
  <si>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</si>
  <si>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</si>
  <si>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</si>
  <si>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</si>
  <si>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</si>
  <si>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</si>
  <si>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</si>
  <si>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</si>
  <si>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</si>
  <si>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</si>
  <si>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</si>
  <si>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</si>
  <si>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</si>
  <si>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</si>
  <si>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</si>
  <si>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</si>
  <si>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</si>
  <si>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</si>
  <si>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</si>
  <si>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</si>
  <si>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</si>
  <si>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</si>
  <si>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</si>
  <si>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</si>
  <si>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</si>
  <si>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</si>
  <si>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</si>
  <si>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</si>
  <si>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</si>
  <si>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</si>
  <si>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</si>
  <si>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</si>
  <si>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</si>
  <si>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</si>
  <si>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</si>
  <si>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</si>
  <si>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</si>
  <si>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</si>
  <si>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</si>
  <si>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</si>
  <si>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</si>
  <si>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</si>
  <si>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</si>
  <si>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</si>
  <si>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</si>
  <si>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</si>
  <si>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</si>
  <si>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</si>
  <si>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</si>
  <si>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</si>
  <si>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</si>
  <si>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</si>
  <si>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</si>
  <si>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</si>
  <si>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</si>
  <si>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</si>
  <si>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</si>
  <si>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</si>
  <si>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</si>
  <si>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</si>
  <si>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</si>
  <si>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</si>
  <si>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</si>
  <si>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</si>
  <si>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</si>
  <si>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</si>
  <si>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</si>
  <si>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</si>
  <si>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</si>
  <si>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</si>
  <si>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</si>
  <si>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</si>
  <si>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</si>
  <si>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</si>
  <si>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</si>
  <si>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</si>
  <si>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</si>
  <si>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</si>
  <si>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</si>
  <si>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</si>
  <si>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</si>
  <si>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</si>
  <si>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</si>
  <si>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</si>
  <si>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</si>
  <si>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</si>
  <si>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</si>
  <si>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</si>
  <si>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</si>
  <si>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</si>
  <si>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</si>
  <si>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</si>
  <si>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</si>
  <si>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</si>
  <si>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</si>
  <si>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</si>
  <si>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</si>
  <si>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</si>
  <si>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</si>
  <si>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</si>
  <si>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</si>
  <si>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</si>
  <si>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</si>
  <si>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</si>
  <si>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</si>
  <si>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</si>
  <si>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</si>
  <si>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</si>
  <si>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</si>
  <si>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</si>
  <si>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</si>
  <si>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</si>
  <si>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</si>
  <si>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</si>
  <si>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</si>
  <si>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</si>
  <si>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</si>
  <si>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</si>
  <si>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</si>
  <si>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</si>
  <si>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</si>
  <si>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</si>
  <si>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</si>
  <si>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</si>
  <si>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</si>
  <si>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</si>
  <si>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</si>
  <si>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</si>
  <si>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</si>
  <si>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</si>
  <si>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</si>
  <si>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</si>
  <si>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</si>
  <si>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</si>
  <si>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</si>
  <si>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</si>
  <si>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</si>
  <si>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</si>
  <si>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</si>
  <si>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</si>
  <si>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</si>
  <si>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</si>
  <si>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</si>
  <si>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</si>
  <si>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</si>
  <si>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</si>
  <si>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</si>
  <si>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</si>
  <si>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</si>
  <si>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</si>
  <si>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</si>
  <si>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</si>
  <si>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</si>
  <si>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</si>
  <si>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</si>
  <si>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</si>
  <si>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</si>
  <si>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</si>
  <si>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</si>
  <si>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</si>
  <si>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</si>
  <si>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</si>
  <si>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</si>
  <si>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</si>
  <si>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</si>
  <si>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</si>
  <si>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</si>
  <si>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</si>
  <si>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</si>
  <si>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</si>
  <si>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</si>
  <si>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</si>
  <si>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</si>
  <si>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</si>
  <si>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</si>
  <si>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</si>
  <si>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</si>
  <si>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</si>
  <si>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</si>
  <si>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</si>
  <si>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</si>
  <si>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</si>
  <si>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</si>
  <si>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</si>
  <si>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</si>
  <si>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</si>
  <si>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</si>
  <si>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</si>
  <si>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</si>
  <si>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</si>
  <si>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</si>
  <si>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</si>
  <si>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</si>
  <si>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</si>
  <si>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</si>
  <si>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</si>
  <si>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</si>
  <si>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</si>
  <si>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</si>
  <si>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</si>
  <si>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</si>
  <si>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</si>
  <si>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</si>
  <si>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</si>
  <si>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</si>
  <si>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</si>
  <si>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</si>
  <si>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</si>
  <si>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</si>
  <si>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</si>
  <si>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</si>
  <si>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</si>
  <si>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</si>
  <si>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</si>
  <si>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</si>
  <si>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</si>
  <si>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</si>
  <si>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</si>
  <si>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</si>
  <si>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</si>
  <si>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</si>
  <si>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</si>
  <si>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</si>
  <si>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</si>
  <si>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</si>
  <si>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</si>
  <si>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</si>
  <si>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</si>
  <si>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</si>
  <si>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</si>
  <si>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</si>
  <si>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</si>
  <si>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</si>
  <si>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</si>
  <si>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</si>
  <si>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</si>
  <si>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</si>
  <si>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</si>
  <si>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</si>
  <si>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</si>
  <si>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</si>
  <si>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</si>
  <si>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</si>
  <si>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</si>
  <si>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</si>
  <si>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</si>
  <si>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</si>
  <si>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</si>
  <si>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</si>
  <si>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</si>
  <si>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</si>
  <si>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</si>
  <si>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</si>
  <si>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</si>
  <si>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</si>
  <si>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</si>
  <si>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</si>
  <si>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</si>
  <si>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</si>
  <si>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</si>
  <si>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</si>
  <si>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</si>
  <si>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</si>
  <si>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</si>
  <si>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</si>
  <si>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</si>
  <si>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</si>
  <si>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</si>
  <si>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</si>
  <si>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</si>
  <si>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</si>
  <si>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</si>
  <si>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</si>
  <si>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</si>
  <si>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</si>
  <si>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</si>
  <si>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</si>
  <si>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</si>
  <si>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</si>
  <si>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</si>
  <si>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</si>
  <si>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</si>
  <si>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</si>
  <si>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</si>
  <si>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</si>
  <si>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</si>
  <si>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</si>
  <si>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</si>
  <si>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</si>
  <si>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</si>
  <si>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</si>
  <si>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</si>
  <si>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</si>
  <si>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</si>
  <si>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</si>
  <si>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</si>
  <si>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</si>
  <si>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</si>
  <si>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</si>
  <si>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</si>
  <si>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</si>
  <si>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</si>
  <si>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</si>
  <si>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</si>
  <si>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</si>
  <si>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</si>
  <si>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</si>
  <si>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</si>
  <si>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</si>
  <si>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</si>
  <si>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</si>
  <si>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</si>
  <si>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</si>
  <si>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</si>
  <si>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</si>
  <si>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</si>
  <si>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</si>
  <si>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</si>
  <si>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</si>
  <si>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</si>
  <si>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</si>
  <si>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</si>
  <si>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</si>
  <si>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</si>
  <si>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</si>
  <si>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</si>
  <si>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</si>
  <si>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</si>
  <si>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</si>
  <si>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</si>
  <si>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</si>
  <si>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</si>
  <si>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</si>
  <si>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</si>
  <si>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</si>
  <si>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</si>
  <si>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</si>
  <si>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</si>
  <si>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</si>
  <si>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</si>
  <si>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</si>
  <si>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</si>
  <si>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</si>
  <si>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</si>
  <si>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</si>
  <si>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</si>
  <si>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</si>
  <si>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</si>
  <si>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</si>
  <si>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</si>
  <si>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</si>
  <si>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</si>
  <si>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</si>
  <si>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</si>
  <si>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</si>
  <si>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</si>
  <si>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</si>
  <si>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</si>
  <si>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</si>
  <si>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</si>
  <si>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</si>
  <si>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</si>
  <si>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</si>
  <si>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</si>
  <si>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</si>
  <si>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</si>
  <si>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</si>
  <si>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</si>
  <si>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</si>
  <si>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</si>
  <si>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</si>
  <si>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</si>
  <si>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</si>
  <si>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</si>
  <si>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</si>
  <si>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</si>
  <si>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</si>
  <si>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</si>
  <si>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</si>
  <si>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</si>
  <si>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</si>
  <si>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</si>
  <si>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</si>
  <si>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</si>
  <si>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</si>
  <si>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</si>
  <si>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</si>
  <si>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</si>
  <si>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</si>
  <si>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</si>
  <si>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</si>
  <si>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</si>
  <si>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</si>
  <si>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</si>
  <si>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</si>
  <si>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</si>
  <si>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</si>
  <si>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</si>
  <si>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</si>
  <si>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</si>
  <si>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</si>
  <si>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</si>
  <si>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</si>
  <si>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</si>
  <si>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</si>
  <si>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</si>
  <si>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</si>
  <si>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</si>
  <si>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</si>
  <si>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</si>
  <si>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</si>
  <si>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</si>
  <si>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</si>
  <si>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</si>
  <si>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</si>
  <si>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</si>
  <si>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</si>
  <si>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</si>
  <si>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</si>
  <si>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</si>
  <si>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</si>
  <si>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</si>
  <si>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</si>
  <si>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</si>
  <si>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</si>
  <si>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</si>
  <si>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</si>
  <si>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</si>
  <si>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</si>
  <si>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</si>
  <si>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</si>
  <si>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</si>
  <si>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</si>
  <si>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</si>
  <si>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</si>
  <si>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</si>
  <si>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</si>
  <si>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</si>
  <si>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</si>
  <si>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</si>
  <si>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</si>
  <si>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</si>
  <si>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</si>
  <si>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</si>
  <si>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</si>
  <si>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</si>
  <si>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</si>
  <si>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</si>
  <si>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</si>
  <si>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</si>
  <si>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</si>
  <si>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</si>
  <si>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</si>
  <si>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</si>
  <si>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</si>
  <si>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</si>
  <si>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</si>
  <si>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</si>
  <si>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</si>
  <si>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</si>
  <si>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</si>
  <si>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</si>
  <si>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</si>
  <si>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</si>
  <si>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</si>
  <si>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</si>
  <si>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</si>
  <si>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</si>
  <si>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</si>
  <si>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</si>
  <si>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</si>
  <si>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</si>
  <si>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</si>
  <si>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</si>
  <si>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</si>
  <si>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</si>
  <si>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</si>
  <si>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</si>
  <si>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</si>
  <si>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</si>
  <si>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</si>
  <si>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</si>
  <si>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</si>
  <si>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</si>
  <si>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</si>
  <si>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</si>
  <si>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</si>
  <si>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</si>
  <si>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</si>
  <si>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</si>
  <si>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</si>
  <si>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</si>
  <si>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</si>
  <si>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</si>
  <si>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</si>
  <si>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</si>
  <si>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</si>
  <si>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</si>
  <si>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</si>
  <si>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</si>
  <si>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</si>
  <si>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</si>
  <si>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</si>
  <si>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</si>
  <si>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</si>
  <si>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</si>
  <si>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</si>
  <si>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</si>
  <si>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</si>
  <si>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</si>
  <si>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</si>
  <si>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</si>
  <si>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</si>
  <si>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</si>
  <si>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</si>
  <si>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</si>
  <si>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</si>
  <si>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</si>
  <si>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</si>
  <si>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</si>
  <si>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</si>
  <si>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</si>
  <si>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</si>
  <si>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</si>
  <si>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</si>
  <si>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</si>
  <si>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</si>
  <si>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</si>
  <si>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</si>
  <si>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</si>
  <si>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</si>
  <si>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</si>
  <si>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</si>
  <si>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</si>
  <si>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</si>
  <si>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</si>
  <si>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</si>
  <si>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</si>
  <si>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</si>
  <si>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</si>
  <si>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</si>
  <si>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</si>
  <si>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</si>
  <si>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</si>
  <si>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</si>
  <si>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</si>
  <si>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</si>
  <si>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</si>
  <si>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</si>
  <si>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</si>
  <si>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</si>
  <si>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</si>
  <si>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</si>
  <si>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</si>
  <si>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</si>
  <si>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</si>
  <si>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</si>
  <si>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</si>
  <si>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</si>
  <si>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</si>
  <si>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</si>
  <si>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</si>
  <si>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</si>
  <si>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</si>
  <si>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</si>
  <si>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</si>
  <si>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</si>
  <si>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</si>
  <si>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</si>
  <si>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</si>
  <si>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</si>
  <si>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</si>
  <si>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</si>
  <si>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</si>
  <si>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</si>
  <si>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</si>
  <si>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</si>
  <si>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</si>
  <si>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</si>
  <si>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</si>
  <si>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</si>
  <si>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</si>
  <si>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</si>
  <si>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</si>
  <si>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</si>
  <si>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</si>
  <si>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</si>
  <si>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</si>
  <si>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</si>
  <si>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</si>
  <si>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</si>
  <si>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</si>
  <si>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</si>
  <si>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</si>
  <si>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</si>
  <si>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</si>
  <si>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</si>
  <si>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</si>
  <si>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</si>
  <si>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</si>
  <si>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</si>
  <si>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</si>
  <si>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</si>
  <si>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</si>
  <si>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</si>
  <si>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</si>
  <si>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</si>
  <si>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</si>
  <si>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</si>
  <si>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</si>
  <si>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</si>
  <si>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</si>
  <si>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</si>
  <si>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</si>
  <si>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</si>
  <si>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</si>
  <si>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</si>
  <si>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</si>
  <si>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</si>
  <si>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</si>
  <si>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</si>
  <si>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</si>
  <si>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</si>
  <si>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</si>
  <si>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</si>
  <si>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</si>
  <si>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</si>
  <si>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</si>
  <si>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</si>
  <si>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</si>
  <si>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</si>
  <si>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</si>
  <si>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</si>
  <si>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</si>
  <si>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</si>
  <si>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</si>
  <si>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</si>
  <si>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</si>
  <si>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</si>
  <si>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</si>
  <si>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</si>
  <si>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</si>
  <si>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</si>
  <si>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</si>
  <si>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</si>
  <si>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</si>
  <si>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</si>
  <si>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</si>
  <si>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</si>
  <si>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</si>
  <si>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</si>
  <si>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</si>
  <si>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</si>
  <si>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</si>
  <si>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</si>
  <si>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</si>
  <si>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</si>
  <si>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</si>
  <si>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</si>
  <si>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</si>
  <si>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</si>
  <si>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</si>
  <si>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</si>
  <si>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</si>
  <si>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</si>
  <si>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</si>
  <si>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</si>
  <si>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</si>
  <si>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</si>
  <si>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</si>
  <si>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</si>
  <si>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</si>
  <si>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</si>
  <si>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</si>
  <si>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</si>
  <si>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</si>
  <si>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</si>
  <si>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</si>
  <si>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</si>
  <si>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</si>
  <si>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</si>
  <si>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</si>
  <si>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</si>
  <si>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</si>
  <si>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</si>
  <si>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</si>
  <si>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</si>
  <si>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</si>
  <si>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</si>
  <si>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</si>
  <si>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</si>
  <si>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</si>
  <si>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</si>
  <si>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</si>
  <si>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</si>
  <si>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</si>
  <si>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</si>
  <si>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</si>
  <si>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</si>
  <si>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</si>
  <si>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</si>
  <si>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</si>
  <si>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</si>
  <si>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</si>
  <si>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</si>
  <si>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</si>
  <si>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</si>
  <si>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</si>
  <si>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</si>
  <si>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</si>
  <si>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</si>
  <si>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</si>
  <si>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</si>
  <si>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</si>
  <si>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</si>
  <si>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</si>
  <si>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</si>
  <si>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</si>
  <si>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</si>
  <si>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</si>
  <si>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</si>
  <si>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</si>
  <si>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</si>
  <si>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</si>
  <si>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</si>
  <si>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</si>
  <si>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</si>
  <si>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</si>
  <si>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</si>
  <si>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</si>
  <si>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</si>
  <si>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</si>
  <si>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</si>
  <si>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</si>
  <si>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</si>
  <si>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</si>
  <si>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</si>
  <si>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</si>
  <si>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</si>
  <si>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</si>
  <si>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</si>
  <si>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</si>
  <si>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</si>
  <si>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</si>
  <si>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</si>
  <si>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</si>
  <si>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</si>
  <si>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</si>
  <si>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</si>
  <si>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</si>
  <si>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</si>
  <si>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</si>
  <si>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</si>
  <si>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</si>
  <si>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</si>
  <si>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</si>
  <si>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</si>
  <si>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</si>
  <si>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</si>
  <si>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</si>
  <si>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</si>
  <si>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</si>
  <si>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</si>
  <si>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</si>
  <si>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</si>
  <si>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</si>
  <si>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</si>
  <si>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</si>
  <si>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</si>
  <si>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</si>
  <si>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</si>
  <si>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</si>
  <si>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</si>
  <si>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</si>
  <si>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</si>
  <si>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</si>
  <si>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</si>
  <si>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</si>
  <si>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</si>
  <si>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</si>
  <si>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</si>
  <si>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</si>
  <si>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</si>
  <si>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</si>
  <si>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</si>
  <si>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</si>
  <si>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</si>
  <si>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</si>
  <si>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</si>
  <si>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</si>
  <si>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</si>
  <si>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</si>
  <si>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</si>
  <si>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</si>
  <si>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</si>
  <si>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</si>
  <si>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</si>
  <si>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</si>
  <si>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</si>
  <si>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</si>
  <si>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</si>
  <si>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</si>
  <si>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</si>
  <si>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</si>
  <si>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</si>
  <si>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</si>
  <si>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</si>
  <si>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</si>
  <si>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</si>
  <si>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</si>
  <si>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</si>
  <si>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</si>
  <si>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</si>
  <si>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</si>
  <si>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</si>
  <si>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</si>
  <si>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</si>
  <si>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</si>
  <si>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</si>
  <si>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</si>
  <si>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</si>
  <si>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</si>
  <si>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</si>
  <si>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</si>
  <si>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</si>
  <si>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</si>
  <si>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</si>
  <si>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</si>
  <si>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</si>
  <si>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</si>
  <si>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</si>
  <si>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</si>
  <si>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</si>
  <si>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</si>
  <si>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</si>
  <si>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</si>
  <si>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</si>
  <si>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</si>
  <si>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</si>
  <si>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</si>
  <si>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</si>
  <si>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</si>
  <si>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</si>
  <si>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</si>
  <si>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</si>
  <si>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</si>
  <si>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</si>
  <si>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</si>
  <si>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</si>
  <si>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</si>
  <si>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</si>
  <si>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</si>
  <si>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</si>
  <si>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</si>
  <si>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</si>
  <si>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</si>
  <si>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</si>
  <si>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</si>
  <si>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</si>
  <si>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</si>
  <si>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</si>
  <si>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</si>
  <si>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</si>
  <si>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</si>
  <si>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</si>
  <si>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</si>
  <si>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</si>
  <si>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</si>
  <si>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</si>
  <si>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</si>
  <si>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</si>
  <si>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</si>
  <si>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</si>
  <si>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</si>
  <si>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</si>
  <si>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</si>
  <si>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</si>
  <si>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</si>
  <si>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</si>
  <si>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</si>
  <si>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</si>
  <si>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</si>
  <si>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</si>
  <si>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</si>
  <si>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</si>
  <si>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</si>
  <si>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</si>
  <si>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</si>
  <si>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</si>
  <si>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</si>
  <si>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</si>
  <si>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</si>
  <si>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</si>
  <si>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</si>
  <si>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</si>
  <si>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</si>
  <si>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</si>
  <si>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</si>
  <si>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</si>
  <si>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</si>
  <si>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</si>
  <si>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</si>
  <si>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</si>
  <si>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</si>
  <si>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</si>
  <si>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</si>
  <si>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</si>
  <si>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</si>
  <si>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</si>
  <si>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</si>
  <si>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</si>
  <si>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</si>
  <si>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</si>
  <si>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</si>
  <si>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</si>
  <si>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</si>
  <si>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</si>
  <si>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</si>
  <si>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</si>
  <si>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</si>
  <si>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</si>
  <si>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</si>
  <si>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</si>
  <si>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</si>
  <si>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</si>
  <si>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</si>
  <si>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</si>
  <si>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</si>
  <si>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</si>
  <si>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</si>
  <si>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</si>
  <si>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</si>
  <si>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</si>
  <si>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</si>
  <si>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</si>
  <si>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</si>
  <si>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</si>
  <si>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</si>
  <si>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</si>
  <si>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</si>
  <si>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</si>
  <si>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</si>
  <si>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</si>
  <si>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</si>
  <si>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</si>
  <si>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</si>
  <si>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</si>
  <si>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</si>
  <si>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</si>
  <si>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</si>
  <si>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</si>
  <si>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</si>
  <si>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</si>
  <si>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</si>
  <si>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</si>
  <si>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</si>
  <si>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</si>
  <si>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</si>
  <si>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</si>
  <si>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</si>
  <si>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</si>
  <si>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</si>
  <si>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</si>
  <si>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</si>
  <si>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</si>
  <si>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</si>
  <si>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</si>
  <si>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</si>
  <si>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</si>
  <si>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</si>
  <si>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</si>
  <si>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</si>
  <si>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</si>
  <si>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</si>
  <si>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</si>
  <si>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</si>
  <si>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</si>
  <si>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</si>
  <si>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</si>
  <si>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</si>
  <si>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</si>
  <si>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</si>
  <si>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</si>
  <si>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</si>
  <si>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</si>
  <si>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</si>
  <si>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</si>
  <si>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</si>
  <si>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</si>
  <si>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</si>
  <si>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</si>
  <si>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</si>
  <si>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</si>
  <si>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</si>
  <si>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</si>
  <si>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</si>
  <si>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</si>
  <si>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</si>
  <si>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</si>
  <si>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</si>
  <si>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</si>
  <si>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</si>
  <si>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</si>
  <si>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</si>
  <si>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</si>
  <si>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</si>
  <si>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</si>
  <si>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</si>
  <si>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</si>
  <si>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</si>
  <si>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</si>
  <si>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</si>
  <si>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</si>
  <si>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</si>
  <si>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</si>
  <si>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</si>
  <si>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</si>
  <si>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</si>
  <si>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</si>
  <si>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</si>
  <si>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</si>
  <si>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</si>
  <si>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</si>
  <si>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</si>
  <si>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</si>
  <si>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</si>
  <si>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</si>
  <si>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</si>
  <si>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</si>
  <si>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</si>
  <si>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</si>
  <si>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</si>
  <si>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</si>
  <si>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</si>
  <si>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</si>
  <si>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</si>
  <si>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</si>
  <si>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</si>
  <si>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</si>
  <si>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</si>
  <si>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</si>
  <si>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</si>
  <si>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</si>
  <si>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</si>
  <si>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</si>
  <si>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</si>
  <si>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</si>
  <si>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</si>
  <si>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</si>
  <si>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</si>
  <si>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</si>
  <si>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</si>
  <si>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</si>
  <si>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</si>
  <si>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</si>
  <si>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</si>
  <si>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</si>
  <si>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</si>
  <si>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</si>
  <si>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</si>
  <si>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</si>
  <si>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</si>
  <si>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</si>
  <si>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</si>
  <si>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</si>
  <si>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</si>
  <si>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</si>
  <si>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</si>
  <si>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</si>
  <si>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</si>
  <si>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</si>
  <si>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</si>
  <si>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</si>
  <si>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</si>
  <si>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</si>
  <si>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</si>
  <si>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</si>
  <si>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</si>
  <si>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</si>
  <si>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</si>
  <si>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</si>
  <si>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</si>
  <si>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</si>
  <si>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</si>
  <si>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</si>
  <si>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</si>
  <si>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</si>
  <si>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</si>
  <si>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</si>
  <si>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</si>
  <si>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</si>
  <si>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</si>
  <si>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</si>
  <si>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</si>
  <si>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</si>
  <si>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</si>
  <si>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</si>
  <si>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</si>
  <si>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</si>
  <si>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</si>
  <si>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</si>
  <si>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</si>
  <si>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</si>
  <si>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</si>
  <si>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</si>
  <si>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</si>
  <si>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</si>
  <si>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</si>
  <si>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</si>
  <si>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</si>
  <si>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</si>
  <si>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</si>
  <si>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</si>
  <si>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</si>
  <si>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</si>
  <si>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</si>
  <si>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</si>
  <si>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</si>
  <si>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</si>
  <si>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</si>
  <si>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</si>
  <si>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</si>
  <si>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</si>
  <si>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</si>
  <si>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</si>
  <si>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</si>
  <si>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</si>
  <si>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</si>
  <si>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</si>
  <si>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</si>
  <si>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</si>
  <si>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</si>
  <si>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</si>
  <si>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</si>
  <si>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</si>
  <si>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</si>
  <si>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</si>
  <si>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</si>
  <si>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</si>
  <si>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</si>
  <si>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</si>
  <si>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</si>
  <si>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</si>
  <si>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</si>
  <si>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</si>
  <si>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</si>
  <si>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</si>
  <si>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</si>
  <si>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</si>
  <si>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</si>
  <si>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</si>
  <si>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</si>
  <si>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</si>
  <si>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</si>
  <si>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</si>
  <si>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</si>
  <si>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</si>
  <si>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</si>
  <si>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</si>
  <si>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</si>
  <si>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</si>
  <si>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</si>
  <si>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</si>
  <si>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</si>
  <si>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</si>
  <si>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</si>
  <si>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</si>
  <si>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</si>
  <si>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</si>
  <si>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</si>
  <si>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</si>
  <si>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</si>
  <si>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</si>
  <si>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</si>
  <si>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</si>
  <si>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</si>
  <si>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</si>
  <si>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</si>
  <si>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</si>
  <si>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</si>
  <si>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</si>
  <si>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</si>
  <si>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</si>
  <si>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</si>
  <si>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</si>
  <si>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</si>
  <si>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</si>
  <si>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</si>
  <si>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</si>
  <si>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</si>
  <si>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</si>
  <si>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</si>
  <si>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</si>
  <si>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</si>
  <si>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</si>
  <si>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</si>
  <si>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</si>
  <si>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</si>
  <si>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</si>
  <si>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</si>
  <si>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</si>
  <si>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</si>
  <si>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</si>
  <si>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</si>
  <si>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</si>
  <si>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</si>
  <si>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</si>
  <si>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</si>
  <si>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</si>
  <si>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</si>
  <si>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</si>
  <si>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</si>
  <si>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</si>
  <si>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</si>
  <si>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</si>
  <si>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</si>
  <si>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</si>
  <si>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</si>
  <si>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</si>
  <si>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</si>
  <si>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</si>
  <si>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</si>
  <si>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</si>
  <si>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</si>
  <si>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</si>
  <si>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</si>
  <si>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</si>
  <si>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</si>
  <si>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</si>
  <si>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</si>
  <si>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</si>
  <si>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</si>
  <si>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</si>
  <si>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</si>
  <si>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</si>
  <si>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</si>
  <si>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</si>
  <si>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</si>
  <si>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</si>
  <si>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</si>
  <si>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</si>
  <si>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</si>
  <si>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</si>
  <si>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</si>
  <si>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</si>
  <si>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</si>
  <si>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</si>
  <si>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</si>
  <si>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</si>
  <si>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</si>
  <si>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</si>
  <si>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</si>
  <si>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</si>
  <si>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</si>
  <si>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</si>
  <si>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</si>
  <si>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</si>
  <si>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</si>
  <si>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</si>
  <si>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</si>
  <si>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</si>
  <si>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</si>
  <si>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</si>
  <si>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</si>
  <si>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</si>
  <si>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</si>
  <si>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</si>
  <si>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</si>
  <si>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</si>
  <si>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</si>
  <si>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</si>
  <si>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</si>
  <si>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</si>
  <si>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</si>
  <si>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</si>
  <si>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</si>
  <si>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</si>
  <si>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</si>
  <si>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</si>
  <si>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</si>
  <si>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</si>
  <si>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</si>
  <si>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</si>
  <si>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</si>
  <si>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</si>
  <si>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</si>
  <si>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</si>
  <si>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</si>
  <si>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</si>
  <si>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</si>
  <si>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</si>
  <si>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</si>
  <si>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</si>
  <si>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</si>
  <si>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</si>
  <si>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</si>
  <si>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</si>
  <si>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</si>
  <si>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</si>
  <si>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</si>
  <si>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</si>
  <si>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</si>
  <si>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</si>
  <si>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</si>
  <si>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</si>
  <si>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</si>
  <si>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</si>
  <si>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</si>
  <si>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</si>
  <si>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</si>
  <si>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</si>
  <si>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</si>
  <si>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</si>
  <si>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</si>
  <si>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</si>
  <si>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</si>
  <si>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</si>
  <si>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</si>
  <si>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</si>
  <si>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</si>
  <si>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</si>
  <si>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</si>
  <si>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</si>
  <si>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</si>
  <si>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</si>
  <si>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</si>
  <si>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</si>
  <si>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</si>
  <si>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</si>
  <si>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</si>
  <si>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</si>
  <si>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</si>
  <si>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</si>
  <si>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</si>
  <si>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</si>
  <si>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</si>
  <si>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</si>
  <si>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</si>
  <si>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</si>
  <si>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</si>
  <si>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</si>
  <si>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</si>
  <si>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</si>
  <si>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</si>
  <si>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</si>
  <si>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</si>
  <si>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</si>
  <si>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</si>
  <si>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</si>
  <si>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</si>
  <si>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</si>
  <si>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</si>
  <si>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</si>
  <si>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</si>
  <si>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</si>
  <si>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</si>
  <si>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</si>
  <si>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</si>
  <si>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</si>
  <si>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</si>
  <si>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</si>
  <si>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</si>
  <si>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</si>
  <si>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</si>
  <si>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</si>
  <si>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</si>
  <si>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</si>
  <si>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</si>
  <si>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</si>
  <si>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</si>
  <si>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</si>
  <si>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</si>
  <si>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</si>
  <si>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</si>
  <si>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</si>
  <si>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</si>
  <si>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</si>
  <si>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</si>
  <si>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</si>
  <si>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</si>
  <si>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</si>
  <si>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</si>
  <si>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</si>
  <si>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</si>
  <si>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</si>
  <si>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</si>
  <si>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</si>
  <si>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</si>
  <si>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</si>
  <si>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</si>
  <si>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</si>
  <si>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</si>
  <si>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</si>
  <si>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</si>
  <si>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</si>
  <si>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</si>
  <si>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</si>
  <si>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</si>
  <si>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</si>
  <si>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</si>
  <si>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</si>
  <si>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</si>
  <si>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</si>
  <si>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</si>
  <si>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</si>
  <si>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</si>
  <si>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</si>
  <si>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</si>
  <si>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</si>
  <si>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</si>
  <si>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</si>
  <si>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</si>
  <si>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</si>
  <si>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</si>
  <si>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</si>
  <si>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</si>
  <si>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</si>
  <si>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</si>
  <si>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</si>
  <si>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</si>
  <si>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</si>
  <si>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</si>
  <si>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</si>
  <si>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</si>
  <si>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</si>
  <si>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</si>
  <si>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</si>
  <si>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</si>
  <si>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</si>
  <si>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</si>
  <si>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</si>
  <si>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</si>
  <si>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</si>
  <si>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</si>
  <si>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</si>
  <si>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</si>
  <si>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</si>
  <si>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</si>
  <si>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</si>
  <si>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</si>
  <si>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</si>
  <si>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</si>
  <si>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</si>
  <si>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</si>
  <si>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</si>
  <si>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</si>
  <si>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</si>
  <si>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</si>
  <si>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</si>
  <si>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</si>
  <si>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</si>
  <si>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</si>
  <si>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</si>
  <si>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</si>
  <si>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</si>
  <si>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</si>
  <si>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</si>
  <si>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</si>
  <si>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</si>
  <si>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</si>
  <si>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</si>
  <si>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</si>
  <si>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</si>
  <si>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</si>
  <si>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</si>
  <si>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</si>
  <si>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</si>
  <si>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</si>
  <si>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</si>
  <si>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</si>
  <si>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</si>
  <si>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</si>
  <si>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</si>
  <si>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</si>
  <si>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</si>
  <si>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</si>
  <si>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</si>
  <si>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</si>
  <si>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</si>
  <si>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</si>
  <si>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</si>
  <si>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</si>
  <si>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</si>
  <si>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</si>
  <si>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</si>
  <si>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</si>
  <si>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</si>
  <si>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</si>
  <si>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</si>
  <si>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</si>
  <si>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</si>
  <si>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</si>
  <si>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</si>
  <si>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</si>
  <si>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</si>
  <si>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</si>
  <si>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</si>
  <si>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</si>
  <si>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</si>
  <si>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</si>
  <si>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</si>
  <si>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</si>
  <si>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</si>
  <si>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</si>
  <si>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</si>
  <si>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</si>
  <si>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</si>
  <si>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</si>
  <si>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</si>
  <si>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</si>
  <si>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</si>
  <si>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</si>
  <si>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</si>
  <si>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</si>
  <si>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</si>
  <si>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</si>
  <si>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</si>
  <si>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</si>
  <si>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</si>
  <si>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</si>
  <si>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</si>
  <si>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</si>
  <si>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</si>
  <si>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</si>
  <si>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</si>
  <si>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</si>
  <si>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</si>
  <si>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</si>
  <si>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</si>
  <si>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</si>
  <si>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</si>
  <si>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</si>
  <si>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</si>
  <si>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</si>
  <si>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</si>
  <si>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</si>
  <si>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</si>
  <si>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</si>
  <si>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</si>
  <si>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</si>
  <si>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</si>
  <si>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</si>
  <si>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</si>
  <si>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</si>
  <si>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</si>
  <si>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</si>
  <si>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</si>
  <si>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</si>
  <si>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</si>
  <si>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</si>
  <si>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</si>
  <si>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</si>
  <si>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</si>
  <si>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</si>
  <si>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</si>
  <si>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</si>
  <si>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</si>
  <si>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</si>
  <si>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</si>
  <si>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</si>
  <si>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</si>
  <si>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</si>
  <si>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</si>
  <si>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</si>
  <si>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</si>
  <si>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</si>
  <si>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</si>
  <si>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</si>
  <si>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</si>
  <si>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</si>
  <si>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</si>
  <si>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</si>
  <si>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</si>
  <si>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</si>
  <si>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</si>
  <si>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</si>
  <si>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</si>
  <si>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</si>
  <si>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</si>
  <si>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</si>
  <si>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</si>
  <si>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</si>
  <si>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</si>
  <si>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</si>
  <si>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</si>
  <si>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</si>
  <si>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</si>
  <si>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</si>
  <si>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</si>
  <si>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</si>
  <si>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</si>
  <si>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</si>
  <si>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</si>
  <si>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</si>
  <si>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</si>
  <si>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</si>
  <si>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</si>
  <si>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</si>
  <si>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</si>
  <si>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</si>
  <si>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</si>
  <si>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</si>
  <si>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</si>
  <si>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</si>
  <si>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</si>
  <si>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</si>
  <si>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</si>
  <si>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</si>
  <si>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</si>
  <si>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</si>
  <si>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</si>
  <si>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</si>
  <si>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</si>
  <si>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</si>
  <si>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</si>
  <si>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</si>
  <si>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</si>
  <si>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</si>
  <si>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</si>
  <si>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</si>
  <si>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</si>
  <si>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</si>
  <si>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</si>
  <si>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</si>
  <si>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</si>
  <si>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</si>
  <si>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</si>
  <si>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</si>
  <si>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</si>
  <si>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</si>
  <si>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</si>
  <si>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</si>
  <si>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</si>
  <si>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</si>
  <si>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</si>
  <si>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</si>
  <si>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</si>
  <si>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</si>
  <si>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</si>
  <si>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</si>
  <si>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</si>
  <si>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</si>
  <si>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</si>
  <si>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</si>
  <si>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</si>
  <si>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</si>
  <si>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</si>
  <si>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</si>
  <si>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</si>
  <si>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</si>
  <si>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</si>
  <si>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</si>
  <si>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</si>
  <si>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</si>
  <si>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</si>
  <si>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</si>
  <si>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</si>
  <si>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</si>
  <si>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</si>
  <si>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</si>
  <si>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</si>
  <si>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</si>
  <si>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</si>
  <si>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</si>
  <si>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</si>
  <si>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</si>
  <si>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</si>
  <si>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</si>
  <si>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</si>
  <si>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</si>
  <si>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</si>
  <si>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</si>
  <si>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</si>
  <si>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</si>
  <si>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</si>
  <si>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</si>
  <si>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</si>
  <si>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</si>
  <si>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</si>
  <si>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</si>
  <si>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</si>
  <si>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</si>
  <si>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</si>
  <si>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</si>
  <si>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</si>
  <si>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</si>
  <si>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</si>
  <si>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</si>
  <si>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</si>
  <si>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</si>
  <si>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</si>
  <si>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</si>
  <si>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</si>
  <si>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</si>
  <si>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</si>
  <si>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</si>
  <si>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</si>
  <si>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</si>
  <si>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</si>
  <si>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</si>
  <si>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</si>
  <si>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</si>
  <si>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</si>
  <si>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</si>
  <si>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</si>
  <si>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</si>
  <si>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</si>
  <si>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</si>
  <si>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</si>
  <si>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</si>
  <si>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</si>
  <si>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</si>
  <si>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</si>
  <si>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</si>
  <si>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</si>
  <si>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</si>
  <si>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</si>
  <si>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</si>
  <si>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</si>
  <si>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</si>
  <si>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</si>
  <si>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</si>
  <si>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</si>
  <si>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</si>
  <si>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</si>
  <si>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</si>
  <si>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</si>
  <si>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</si>
  <si>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</si>
  <si>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</si>
  <si>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</si>
  <si>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</si>
  <si>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</si>
  <si>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</si>
  <si>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</si>
  <si>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</si>
  <si>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</si>
  <si>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</si>
  <si>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</si>
  <si>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</si>
  <si>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</si>
  <si>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</si>
  <si>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</si>
  <si>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</si>
  <si>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</si>
  <si>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</si>
  <si>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</si>
  <si>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</si>
  <si>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</si>
  <si>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</si>
  <si>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</si>
  <si>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</si>
  <si>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</si>
  <si>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</si>
  <si>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</si>
  <si>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</si>
  <si>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</si>
  <si>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</si>
  <si>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</si>
  <si>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</si>
  <si>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</si>
  <si>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</si>
  <si>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</si>
  <si>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</si>
  <si>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</si>
  <si>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</si>
  <si>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</si>
  <si>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</si>
  <si>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</si>
  <si>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</si>
  <si>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</si>
  <si>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</si>
  <si>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</si>
  <si>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</si>
  <si>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</si>
  <si>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</si>
  <si>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</si>
  <si>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</si>
  <si>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</si>
  <si>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</si>
  <si>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</si>
  <si>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</si>
  <si>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</si>
  <si>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</si>
  <si>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</si>
  <si>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</si>
  <si>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</si>
  <si>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</si>
  <si>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</si>
  <si>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</si>
  <si>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</si>
  <si>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</si>
  <si>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</si>
  <si>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</si>
  <si>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</si>
  <si>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</si>
  <si>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</si>
  <si>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</si>
  <si>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</si>
  <si>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</si>
  <si>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</si>
  <si>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</si>
  <si>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</si>
  <si>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</si>
  <si>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</si>
  <si>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</si>
  <si>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</si>
  <si>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</si>
  <si>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</si>
  <si>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</si>
  <si>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</si>
  <si>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</si>
  <si>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</si>
  <si>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</si>
  <si>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</si>
  <si>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</si>
  <si>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</si>
  <si>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</si>
  <si>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</si>
  <si>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</si>
  <si>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</si>
  <si>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</si>
  <si>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</si>
  <si>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</si>
  <si>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</si>
  <si>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</si>
  <si>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</si>
  <si>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</si>
  <si>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</si>
  <si>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</si>
  <si>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</si>
  <si>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</si>
  <si>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</si>
  <si>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</si>
  <si>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</si>
  <si>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</si>
  <si>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</si>
  <si>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</si>
  <si>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</si>
  <si>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</si>
  <si>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</si>
  <si>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</si>
  <si>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</si>
  <si>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</si>
  <si>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</si>
  <si>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</si>
  <si>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</si>
  <si>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</si>
  <si>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</si>
  <si>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</si>
  <si>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</si>
  <si>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</si>
  <si>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</si>
  <si>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</si>
  <si>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</si>
  <si>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</si>
  <si>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</si>
  <si>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</si>
  <si>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</si>
  <si>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</si>
  <si>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</si>
  <si>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</si>
  <si>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</si>
  <si>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</si>
  <si>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</si>
  <si>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</si>
  <si>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</si>
  <si>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</si>
  <si>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</si>
  <si>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</si>
  <si>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</si>
  <si>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</si>
  <si>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</si>
  <si>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</si>
  <si>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</si>
  <si>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</si>
  <si>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</si>
  <si>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</si>
  <si>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</si>
  <si>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</si>
  <si>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</si>
  <si>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</si>
  <si>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</si>
  <si>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</si>
  <si>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</si>
  <si>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</si>
  <si>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</si>
  <si>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</si>
  <si>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</si>
  <si>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</si>
  <si>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</si>
  <si>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</si>
  <si>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</si>
  <si>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</si>
  <si>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</si>
  <si>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</si>
  <si>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</si>
  <si>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</si>
  <si>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</si>
  <si>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</si>
  <si>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</si>
  <si>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</si>
  <si>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</si>
  <si>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</si>
  <si>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</si>
  <si>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</si>
  <si>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</si>
  <si>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</si>
  <si>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</si>
  <si>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</si>
  <si>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</si>
  <si>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</si>
  <si>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</si>
  <si>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</si>
  <si>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</si>
  <si>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</si>
  <si>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</si>
  <si>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</si>
  <si>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</si>
  <si>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</si>
  <si>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</si>
  <si>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</si>
  <si>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</si>
  <si>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</si>
  <si>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</si>
  <si>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</si>
  <si>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</si>
  <si>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</si>
  <si>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</si>
  <si>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</si>
  <si>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</si>
  <si>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</si>
  <si>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</si>
  <si>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</si>
  <si>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</si>
  <si>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</si>
  <si>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</si>
  <si>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</si>
  <si>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</si>
  <si>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</si>
  <si>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</si>
  <si>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</si>
  <si>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</si>
  <si>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</si>
  <si>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</si>
  <si>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</si>
  <si>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</si>
  <si>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</si>
  <si>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</si>
  <si>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</si>
  <si>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</si>
  <si>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</si>
  <si>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</si>
  <si>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</si>
  <si>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</si>
  <si>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</si>
  <si>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</si>
  <si>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</si>
  <si>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</si>
  <si>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</si>
  <si>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</si>
  <si>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</si>
  <si>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</si>
  <si>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</si>
  <si>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</si>
  <si>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</si>
  <si>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</si>
  <si>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</si>
  <si>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</si>
  <si>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</si>
  <si>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</si>
  <si>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</si>
  <si>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</si>
  <si>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</si>
  <si>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</si>
  <si>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</si>
  <si>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</si>
  <si>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</si>
  <si>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</si>
  <si>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</si>
  <si>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</si>
  <si>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</si>
  <si>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</si>
  <si>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</si>
  <si>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</si>
  <si>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</si>
  <si>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</si>
  <si>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</si>
  <si>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</si>
  <si>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</si>
  <si>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</si>
  <si>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</si>
  <si>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</si>
  <si>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</si>
  <si>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</si>
  <si>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</si>
  <si>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</si>
  <si>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</si>
  <si>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</si>
  <si>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</si>
  <si>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</si>
  <si>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</si>
  <si>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</si>
  <si>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</si>
  <si>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</si>
  <si>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</si>
  <si>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</si>
  <si>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</si>
  <si>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</si>
  <si>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</si>
  <si>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</si>
  <si>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</si>
  <si>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</si>
  <si>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</si>
  <si>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</si>
  <si>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</si>
  <si>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</si>
  <si>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</si>
  <si>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</si>
  <si>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</si>
  <si>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</si>
  <si>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</si>
  <si>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</si>
  <si>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</si>
  <si>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</si>
  <si>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</si>
  <si>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</si>
  <si>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</si>
  <si>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</si>
  <si>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</si>
  <si>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</si>
  <si>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</si>
  <si>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</si>
  <si>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</si>
  <si>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</si>
  <si>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</si>
  <si>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</si>
  <si>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</si>
  <si>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</si>
  <si>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</si>
  <si>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</si>
  <si>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</si>
  <si>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</si>
  <si>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</si>
  <si>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</si>
  <si>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</si>
  <si>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</si>
  <si>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</si>
  <si>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</si>
  <si>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</si>
  <si>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</si>
  <si>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</si>
  <si>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</si>
  <si>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</si>
  <si>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</si>
  <si>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</si>
  <si>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</si>
  <si>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</si>
  <si>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</si>
  <si>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</si>
  <si>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</si>
  <si>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</si>
  <si>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</si>
  <si>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</si>
  <si>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</si>
  <si>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</si>
  <si>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</si>
  <si>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</si>
  <si>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</si>
  <si>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</si>
  <si>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</si>
  <si>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</si>
  <si>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</si>
  <si>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</si>
  <si>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</si>
  <si>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</si>
  <si>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</si>
  <si>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</si>
  <si>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</si>
  <si>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</si>
  <si>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</si>
  <si>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</si>
  <si>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</si>
  <si>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</si>
  <si>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</si>
  <si>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</si>
  <si>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</si>
  <si>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</si>
  <si>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</si>
  <si>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</si>
  <si>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</si>
  <si>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</si>
  <si>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</si>
  <si>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</si>
  <si>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</si>
  <si>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</si>
  <si>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</si>
  <si>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</si>
  <si>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</si>
  <si>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</si>
  <si>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</si>
  <si>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</si>
  <si>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</si>
  <si>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</si>
  <si>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</si>
  <si>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</si>
  <si>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</si>
  <si>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</si>
  <si>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</si>
  <si>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</si>
  <si>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</si>
  <si>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</si>
  <si>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</si>
  <si>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</si>
  <si>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</si>
  <si>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</si>
  <si>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</si>
  <si>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</si>
  <si>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</si>
  <si>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</si>
  <si>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</si>
  <si>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</si>
  <si>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</si>
  <si>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</si>
  <si>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</si>
  <si>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</si>
  <si>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</si>
  <si>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</si>
  <si>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</si>
  <si>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</si>
  <si>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</si>
  <si>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</si>
  <si>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</si>
  <si>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</si>
  <si>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</si>
  <si>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</si>
  <si>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</si>
  <si>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</si>
  <si>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</si>
  <si>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</si>
  <si>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</si>
  <si>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</si>
  <si>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</si>
  <si>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</si>
  <si>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</si>
  <si>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</si>
  <si>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</si>
  <si>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</si>
  <si>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</si>
  <si>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</si>
  <si>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</si>
  <si>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</si>
  <si>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</si>
  <si>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</si>
  <si>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</si>
  <si>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</si>
  <si>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</si>
  <si>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</si>
  <si>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</si>
  <si>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</si>
  <si>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</si>
  <si>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</si>
  <si>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</si>
  <si>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</si>
  <si>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</si>
  <si>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</si>
  <si>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</si>
  <si>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</si>
  <si>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</si>
  <si>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</si>
  <si>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</si>
  <si>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</si>
  <si>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</si>
  <si>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</si>
  <si>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</si>
  <si>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</si>
  <si>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</si>
  <si>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</si>
  <si>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</si>
  <si>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</si>
  <si>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</si>
  <si>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</si>
  <si>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</si>
  <si>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</si>
  <si>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</si>
  <si>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</si>
  <si>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</si>
  <si>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</si>
  <si>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</si>
  <si>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</si>
  <si>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</si>
  <si>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</si>
  <si>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</si>
  <si>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</si>
  <si>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</si>
  <si>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</si>
  <si>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</si>
  <si>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</si>
  <si>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</si>
  <si>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</si>
  <si>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</si>
  <si>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</si>
  <si>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</si>
  <si>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</si>
  <si>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</si>
  <si>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</si>
  <si>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</si>
  <si>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</si>
  <si>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</si>
  <si>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</si>
  <si>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</si>
  <si>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</si>
  <si>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</si>
  <si>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</si>
  <si>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</si>
  <si>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</si>
  <si>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</si>
  <si>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</si>
  <si>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</si>
  <si>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</si>
  <si>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</si>
  <si>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</si>
  <si>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</si>
  <si>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</si>
  <si>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</si>
  <si>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</si>
  <si>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</si>
  <si>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</si>
  <si>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</si>
  <si>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</si>
  <si>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</si>
  <si>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</si>
  <si>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</si>
  <si>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</si>
  <si>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</si>
  <si>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</si>
  <si>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</si>
  <si>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</si>
  <si>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</si>
  <si>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</si>
  <si>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</si>
  <si>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</si>
  <si>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</si>
  <si>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</si>
  <si>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</si>
  <si>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</si>
  <si>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</si>
  <si>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</si>
  <si>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</si>
  <si>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</si>
  <si>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</si>
  <si>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</si>
  <si>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</si>
  <si>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</si>
  <si>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</si>
  <si>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</si>
  <si>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</si>
  <si>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</si>
  <si>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</si>
  <si>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</si>
  <si>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</si>
  <si>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</si>
  <si>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</si>
  <si>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</si>
  <si>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</si>
  <si>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</si>
  <si>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</si>
  <si>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</si>
  <si>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</si>
  <si>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</si>
  <si>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</si>
  <si>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</si>
  <si>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</si>
  <si>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</si>
  <si>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</si>
  <si>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</si>
  <si>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</si>
  <si>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</si>
  <si>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</si>
  <si>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</si>
  <si>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</si>
  <si>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</si>
  <si>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</si>
  <si>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</si>
  <si>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</si>
  <si>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</si>
  <si>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</si>
  <si>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</si>
  <si>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</si>
  <si>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</si>
  <si>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</si>
  <si>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</si>
  <si>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</si>
  <si>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</si>
  <si>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</si>
  <si>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</si>
  <si>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</si>
  <si>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</si>
  <si>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</si>
  <si>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</si>
  <si>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</si>
  <si>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</si>
  <si>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</si>
  <si>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</si>
  <si>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</si>
  <si>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</si>
  <si>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</si>
  <si>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</si>
  <si>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</si>
  <si>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</si>
  <si>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</si>
  <si>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</si>
  <si>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</si>
  <si>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</si>
  <si>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</si>
  <si>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</si>
  <si>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</si>
  <si>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</si>
  <si>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</si>
  <si>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</si>
  <si>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</si>
  <si>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</si>
  <si>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</si>
  <si>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</si>
  <si>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</si>
  <si>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</si>
  <si>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</si>
  <si>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</si>
  <si>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</si>
  <si>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</si>
  <si>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</si>
  <si>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</si>
  <si>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</si>
  <si>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</si>
  <si>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</si>
  <si>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</si>
  <si>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</si>
  <si>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</si>
  <si>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</si>
  <si>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</si>
  <si>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</si>
  <si>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</si>
  <si>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</si>
  <si>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</si>
  <si>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</si>
  <si>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</si>
  <si>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</si>
  <si>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</si>
  <si>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</si>
  <si>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</si>
  <si>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</si>
  <si>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</si>
  <si>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</si>
  <si>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</si>
  <si>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</si>
  <si>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</si>
  <si>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</si>
  <si>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</si>
  <si>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</si>
  <si>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</si>
  <si>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</si>
  <si>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</si>
  <si>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</si>
  <si>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</si>
  <si>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</si>
  <si>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</si>
  <si>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</si>
  <si>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</si>
  <si>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</si>
  <si>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</si>
  <si>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</si>
  <si>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</si>
  <si>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</si>
  <si>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</si>
  <si>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</si>
  <si>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</si>
  <si>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</si>
  <si>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</si>
  <si>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</si>
  <si>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</si>
  <si>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</si>
  <si>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</si>
  <si>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</si>
  <si>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</si>
  <si>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</si>
  <si>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</si>
  <si>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</si>
  <si>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</si>
  <si>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</si>
  <si>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</si>
  <si>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</si>
  <si>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</si>
  <si>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</si>
  <si>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</si>
  <si>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</si>
  <si>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</si>
  <si>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</si>
  <si>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</si>
  <si>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</si>
  <si>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</si>
  <si>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</si>
  <si>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</si>
  <si>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</si>
  <si>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</si>
  <si>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</si>
  <si>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</si>
  <si>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</si>
  <si>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</si>
  <si>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</si>
  <si>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</si>
  <si>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</si>
  <si>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</si>
  <si>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</si>
  <si>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</si>
  <si>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</si>
  <si>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</si>
  <si>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</si>
  <si>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</si>
  <si>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</si>
  <si>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</si>
  <si>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</si>
  <si>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</si>
  <si>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</si>
  <si>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</si>
  <si>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</si>
  <si>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</si>
  <si>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</si>
  <si>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</si>
  <si>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</si>
  <si>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</si>
  <si>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</si>
  <si>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</si>
  <si>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</si>
  <si>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</si>
  <si>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</si>
  <si>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</si>
  <si>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</si>
  <si>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</si>
  <si>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</si>
  <si>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</si>
  <si>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</si>
  <si>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</si>
  <si>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</si>
  <si>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</si>
  <si>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</si>
  <si>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</si>
  <si>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</si>
  <si>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</si>
  <si>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</si>
  <si>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</si>
  <si>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</si>
  <si>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</si>
  <si>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</si>
  <si>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</si>
  <si>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</si>
  <si>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</si>
  <si>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</si>
  <si>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</si>
  <si>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</si>
  <si>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</si>
  <si>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</si>
  <si>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</si>
  <si>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</si>
  <si>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</si>
  <si>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</si>
  <si>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</si>
  <si>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</si>
  <si>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</si>
  <si>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</si>
  <si>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</si>
  <si>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</si>
  <si>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</si>
  <si>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</si>
  <si>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</si>
  <si>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</si>
  <si>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</si>
  <si>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</si>
  <si>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</si>
  <si>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</si>
  <si>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</si>
  <si>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</si>
  <si>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</si>
  <si>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</si>
  <si>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</si>
  <si>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</si>
  <si>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</si>
  <si>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</si>
  <si>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</si>
  <si>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</si>
  <si>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</si>
  <si>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</si>
  <si>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</si>
  <si>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</si>
  <si>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</si>
  <si>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</si>
  <si>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</si>
  <si>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</si>
  <si>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</si>
  <si>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</si>
  <si>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</si>
  <si>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</si>
  <si>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</si>
  <si>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</si>
  <si>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</si>
  <si>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</si>
  <si>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</si>
  <si>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</si>
  <si>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</si>
  <si>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</si>
  <si>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</si>
  <si>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</si>
  <si>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</si>
  <si>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</si>
  <si>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</si>
  <si>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</si>
  <si>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</si>
  <si>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</si>
  <si>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</si>
  <si>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</si>
  <si>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</si>
  <si>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</si>
  <si>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</si>
  <si>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</si>
  <si>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</si>
  <si>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</si>
  <si>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</si>
  <si>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</si>
  <si>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</si>
  <si>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</si>
  <si>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</si>
  <si>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</si>
  <si>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</si>
  <si>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</si>
  <si>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</si>
  <si>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</si>
  <si>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</si>
  <si>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</si>
  <si>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</si>
  <si>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</si>
  <si>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</si>
  <si>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</si>
  <si>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</si>
  <si>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</si>
  <si>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</si>
  <si>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</si>
  <si>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</si>
  <si>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</si>
  <si>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</si>
  <si>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</si>
  <si>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</si>
  <si>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</si>
  <si>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</si>
  <si>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</si>
  <si>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</si>
  <si>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</si>
  <si>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</si>
  <si>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</si>
  <si>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</si>
  <si>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</si>
  <si>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</si>
  <si>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</si>
  <si>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</si>
  <si>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</si>
  <si>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</si>
  <si>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</si>
  <si>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</si>
  <si>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</si>
  <si>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</si>
  <si>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</si>
  <si>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</si>
  <si>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</si>
  <si>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</si>
  <si>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</si>
  <si>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</si>
  <si>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</si>
  <si>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</si>
  <si>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</si>
  <si>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</si>
  <si>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</si>
  <si>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</si>
  <si>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</si>
  <si>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</si>
  <si>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</si>
  <si>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</si>
  <si>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</si>
  <si>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</si>
  <si>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</si>
  <si>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</si>
  <si>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</si>
  <si>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</si>
  <si>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</si>
  <si>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</si>
  <si>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</si>
  <si>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</si>
  <si>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</si>
  <si>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</si>
  <si>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</si>
  <si>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</si>
  <si>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</si>
  <si>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</si>
  <si>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</si>
  <si>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</si>
  <si>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</si>
  <si>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</si>
  <si>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</si>
  <si>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</si>
  <si>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</si>
  <si>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</si>
  <si>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</si>
  <si>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</si>
  <si>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</si>
  <si>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</si>
  <si>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</si>
  <si>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</si>
  <si>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</si>
  <si>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</si>
  <si>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</si>
  <si>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</si>
  <si>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</si>
  <si>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</si>
  <si>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</si>
  <si>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</si>
  <si>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</si>
  <si>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</si>
  <si>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</si>
  <si>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</si>
  <si>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</si>
  <si>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</si>
  <si>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</si>
  <si>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</si>
  <si>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</si>
  <si>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</si>
  <si>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</si>
  <si>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</si>
  <si>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</si>
  <si>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</si>
  <si>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</si>
  <si>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</si>
  <si>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</si>
  <si>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</si>
  <si>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</si>
  <si>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</si>
  <si>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</si>
  <si>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</si>
  <si>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</si>
  <si>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</si>
  <si>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</si>
  <si>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</si>
  <si>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</si>
  <si>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</si>
  <si>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</si>
  <si>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</si>
  <si>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</si>
  <si>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</si>
  <si>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</si>
  <si>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</si>
  <si>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</si>
  <si>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</si>
  <si>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</si>
  <si>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</si>
  <si>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</si>
  <si>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</si>
  <si>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</si>
  <si>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</si>
  <si>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</si>
  <si>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</si>
  <si>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</si>
  <si>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</si>
  <si>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</si>
  <si>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</si>
  <si>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</si>
  <si>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</si>
  <si>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</si>
  <si>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</si>
  <si>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</si>
  <si>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</si>
  <si>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</si>
  <si>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</si>
  <si>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</si>
  <si>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</si>
  <si>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</si>
  <si>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</si>
  <si>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</si>
  <si>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</si>
  <si>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</si>
  <si>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</si>
  <si>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</si>
  <si>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</si>
  <si>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</si>
  <si>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</si>
  <si>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</si>
  <si>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</si>
  <si>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</si>
  <si>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</si>
  <si>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</si>
  <si>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</si>
  <si>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</si>
  <si>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</si>
  <si>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</si>
  <si>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</si>
  <si>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</si>
  <si>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</si>
  <si>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</si>
  <si>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</si>
  <si>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</si>
  <si>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</si>
  <si>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</si>
  <si>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</si>
  <si>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</si>
  <si>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</si>
  <si>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</si>
  <si>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</si>
  <si>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</si>
  <si>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</si>
  <si>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</si>
  <si>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</si>
  <si>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</si>
  <si>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</si>
  <si>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</si>
  <si>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</si>
  <si>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</si>
  <si>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</si>
  <si>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</si>
  <si>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</si>
  <si>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</si>
  <si>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</si>
  <si>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</si>
  <si>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</si>
  <si>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</si>
  <si>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</si>
  <si>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</si>
  <si>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</si>
  <si>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</si>
  <si>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</si>
  <si>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</si>
  <si>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</si>
  <si>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</si>
  <si>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</si>
  <si>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</si>
  <si>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</si>
  <si>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</si>
  <si>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</si>
  <si>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</si>
  <si>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</si>
  <si>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</si>
  <si>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</si>
  <si>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</si>
  <si>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</si>
  <si>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</si>
  <si>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</si>
  <si>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</si>
  <si>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</si>
  <si>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</si>
  <si>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</si>
  <si>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</si>
  <si>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</si>
  <si>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</si>
  <si>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</si>
  <si>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</si>
  <si>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</si>
  <si>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</si>
  <si>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</si>
  <si>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</si>
  <si>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</si>
  <si>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</si>
  <si>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</si>
  <si>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</si>
  <si>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</si>
  <si>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</si>
  <si>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</si>
  <si>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</si>
  <si>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</si>
  <si>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</si>
  <si>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</si>
  <si>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</si>
  <si>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</si>
  <si>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</si>
  <si>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</si>
  <si>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</si>
  <si>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</si>
  <si>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</si>
  <si>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</si>
  <si>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</si>
  <si>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</si>
  <si>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</si>
  <si>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</si>
  <si>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</si>
  <si>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</si>
  <si>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</si>
  <si>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</si>
  <si>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</si>
  <si>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</si>
  <si>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</si>
  <si>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</si>
  <si>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</si>
  <si>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</si>
  <si>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</si>
  <si>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</si>
  <si>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</si>
  <si>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</si>
  <si>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</si>
  <si>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</si>
  <si>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</si>
  <si>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</si>
  <si>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</si>
  <si>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</si>
  <si>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</si>
  <si>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</si>
  <si>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</si>
  <si>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</si>
  <si>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</si>
  <si>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</si>
  <si>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</si>
  <si>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</si>
  <si>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</si>
  <si>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</si>
  <si>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</si>
  <si>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</si>
  <si>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</si>
  <si>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</si>
  <si>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</si>
  <si>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</si>
  <si>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</si>
  <si>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</si>
  <si>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</si>
  <si>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</si>
  <si>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</si>
  <si>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</si>
  <si>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</si>
  <si>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</si>
  <si>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</si>
  <si>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</si>
  <si>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</si>
  <si>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</si>
  <si>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</si>
  <si>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</si>
  <si>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</si>
  <si>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</si>
  <si>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</si>
  <si>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</si>
  <si>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</si>
  <si>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</si>
  <si>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</si>
  <si>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</si>
  <si>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</si>
  <si>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</si>
  <si>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</si>
  <si>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</si>
  <si>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</si>
  <si>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</si>
  <si>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</si>
  <si>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</si>
  <si>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</si>
  <si>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</si>
  <si>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</si>
  <si>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</si>
  <si>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</si>
  <si>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</si>
  <si>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</si>
  <si>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</si>
  <si>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</si>
  <si>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</si>
  <si>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</si>
  <si>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</si>
  <si>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</si>
  <si>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</si>
  <si>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</si>
  <si>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</si>
  <si>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</si>
  <si>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</si>
  <si>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</si>
  <si>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</si>
  <si>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</si>
  <si>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</si>
  <si>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</si>
  <si>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</si>
  <si>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</si>
  <si>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</si>
  <si>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</si>
  <si>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</si>
  <si>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</si>
  <si>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</si>
  <si>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</si>
  <si>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</si>
  <si>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</si>
  <si>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</si>
  <si>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</si>
  <si>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</si>
  <si>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</si>
  <si>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</si>
  <si>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</si>
  <si>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</si>
  <si>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</si>
  <si>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</si>
  <si>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</si>
  <si>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</si>
  <si>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</si>
  <si>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</si>
  <si>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</si>
  <si>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</si>
  <si>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</si>
  <si>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</si>
  <si>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</si>
  <si>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</si>
  <si>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</si>
  <si>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</si>
  <si>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</si>
  <si>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</si>
  <si>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</si>
  <si>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</si>
  <si>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</si>
  <si>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</si>
  <si>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</si>
  <si>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</si>
  <si>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</si>
  <si>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</si>
  <si>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</si>
  <si>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</si>
  <si>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</si>
  <si>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</si>
  <si>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</si>
  <si>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</si>
  <si>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</si>
  <si>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</si>
  <si>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</si>
  <si>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</si>
  <si>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</si>
  <si>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</si>
  <si>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</si>
  <si>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</si>
  <si>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</si>
  <si>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</si>
  <si>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</si>
  <si>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</si>
  <si>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</si>
  <si>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</si>
  <si>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</si>
  <si>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</si>
  <si>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</si>
  <si>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</si>
  <si>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</si>
  <si>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</si>
  <si>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</si>
  <si>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</si>
  <si>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</si>
  <si>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</si>
  <si>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</si>
  <si>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</si>
  <si>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</si>
  <si>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</si>
  <si>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</si>
  <si>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</si>
  <si>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</si>
  <si>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</si>
  <si>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</si>
  <si>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</si>
  <si>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</si>
  <si>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</si>
  <si>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</si>
  <si>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</si>
  <si>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</si>
  <si>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</si>
  <si>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</si>
  <si>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</si>
  <si>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</si>
  <si>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</si>
  <si>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</si>
  <si>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</si>
  <si>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</si>
  <si>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</si>
  <si>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</si>
  <si>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</si>
  <si>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</si>
  <si>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</si>
  <si>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</si>
  <si>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</si>
  <si>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</si>
  <si>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</si>
  <si>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</si>
  <si>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</si>
  <si>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</si>
  <si>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</si>
  <si>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</si>
  <si>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</si>
  <si>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</si>
  <si>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</si>
  <si>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</si>
  <si>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</si>
  <si>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</si>
  <si>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</si>
  <si>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</si>
  <si>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</si>
  <si>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</si>
  <si>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</si>
  <si>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</si>
  <si>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</si>
  <si>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</si>
  <si>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</si>
  <si>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</si>
  <si>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</si>
  <si>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</si>
  <si>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</si>
  <si>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</si>
  <si>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</si>
  <si>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</si>
  <si>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</si>
  <si>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</si>
  <si>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</si>
  <si>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</si>
  <si>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</si>
  <si>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</si>
  <si>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</si>
  <si>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</si>
  <si>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</si>
  <si>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</si>
  <si>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</si>
  <si>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</si>
  <si>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</si>
  <si>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</si>
  <si>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</si>
  <si>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</si>
  <si>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</si>
  <si>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</si>
  <si>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</si>
  <si>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</si>
  <si>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</si>
  <si>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</si>
  <si>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</si>
  <si>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</si>
  <si>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</si>
  <si>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</si>
  <si>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</si>
  <si>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</si>
  <si>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</si>
  <si>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</si>
  <si>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</si>
  <si>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</si>
  <si>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</si>
  <si>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</si>
  <si>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</si>
  <si>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</si>
  <si>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</si>
  <si>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</si>
  <si>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</si>
  <si>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</si>
  <si>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</si>
  <si>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</si>
  <si>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</si>
  <si>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</si>
  <si>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</si>
  <si>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</si>
  <si>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</si>
  <si>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</si>
  <si>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</si>
  <si>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</si>
  <si>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</si>
  <si>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</si>
  <si>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</si>
  <si>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</si>
  <si>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</si>
  <si>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</si>
  <si>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</si>
  <si>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</si>
  <si>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</si>
  <si>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</si>
  <si>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</si>
  <si>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</si>
  <si>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</si>
  <si>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</si>
  <si>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</si>
  <si>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</si>
  <si>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</si>
  <si>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</si>
  <si>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</si>
  <si>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</si>
  <si>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</si>
  <si>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</si>
  <si>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</si>
  <si>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</si>
  <si>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</si>
  <si>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</si>
  <si>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</si>
  <si>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</si>
  <si>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</si>
  <si>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</si>
  <si>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</si>
  <si>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</si>
  <si>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</si>
  <si>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</si>
  <si>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</si>
  <si>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</si>
  <si>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</si>
  <si>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</si>
  <si>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</si>
  <si>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</si>
  <si>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</si>
  <si>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</si>
  <si>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</si>
  <si>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</si>
  <si>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</si>
  <si>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</si>
  <si>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</si>
  <si>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</si>
  <si>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</si>
  <si>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</si>
  <si>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</si>
  <si>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</si>
  <si>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</si>
  <si>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</si>
  <si>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</si>
  <si>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</si>
  <si>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</si>
  <si>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</si>
  <si>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</si>
  <si>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</si>
  <si>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</si>
  <si>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</si>
  <si>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</si>
  <si>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</si>
  <si>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</si>
  <si>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</si>
  <si>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</si>
  <si>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</si>
  <si>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</si>
  <si>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</si>
  <si>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</si>
  <si>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</si>
  <si>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</si>
  <si>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</si>
  <si>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</si>
  <si>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</si>
  <si>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</si>
  <si>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</si>
  <si>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</si>
  <si>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</si>
  <si>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</si>
  <si>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</si>
  <si>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</si>
  <si>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</si>
  <si>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</si>
  <si>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</si>
  <si>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</si>
  <si>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</si>
  <si>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</si>
  <si>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</si>
  <si>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</si>
  <si>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</si>
  <si>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</si>
  <si>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</si>
  <si>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</si>
  <si>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</si>
  <si>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</si>
  <si>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</si>
  <si>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</si>
  <si>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</si>
  <si>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</si>
  <si>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</si>
  <si>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</si>
  <si>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</si>
  <si>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</si>
  <si>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</si>
  <si>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</si>
  <si>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</si>
  <si>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</si>
  <si>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</si>
  <si>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</si>
  <si>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</si>
  <si>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</si>
  <si>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</si>
  <si>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</si>
  <si>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</si>
  <si>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</si>
  <si>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</si>
  <si>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</si>
  <si>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</si>
  <si>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</si>
  <si>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</si>
  <si>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</si>
  <si>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</si>
  <si>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</si>
  <si>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</si>
  <si>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</si>
  <si>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</si>
  <si>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</si>
  <si>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</si>
  <si>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</si>
  <si>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</si>
  <si>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</si>
  <si>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</si>
  <si>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</si>
  <si>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</si>
  <si>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</si>
  <si>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</si>
  <si>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</si>
  <si>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</si>
  <si>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</si>
  <si>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</si>
  <si>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</si>
  <si>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</si>
  <si>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</si>
  <si>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</si>
  <si>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</si>
  <si>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</si>
  <si>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</si>
  <si>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</si>
  <si>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</si>
  <si>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</si>
  <si>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</si>
  <si>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</si>
  <si>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</si>
  <si>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</si>
  <si>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</si>
  <si>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</si>
  <si>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</si>
  <si>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</si>
  <si>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</si>
  <si>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</si>
  <si>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</si>
  <si>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</si>
  <si>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</si>
  <si>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</si>
  <si>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</si>
  <si>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</si>
  <si>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</si>
  <si>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</si>
  <si>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</si>
  <si>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</si>
  <si>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</si>
  <si>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</si>
  <si>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</si>
  <si>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</si>
  <si>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</si>
  <si>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</si>
  <si>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</si>
  <si>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</si>
  <si>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</si>
  <si>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</si>
  <si>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</si>
  <si>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</si>
  <si>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</si>
  <si>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</si>
  <si>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</si>
  <si>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</si>
  <si>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</si>
  <si>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</si>
  <si>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</si>
  <si>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</si>
  <si>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</si>
  <si>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</si>
  <si>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</si>
  <si>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</si>
  <si>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</si>
  <si>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</si>
  <si>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</si>
  <si>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</si>
  <si>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</si>
  <si>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</si>
  <si>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</si>
  <si>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</si>
  <si>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</si>
  <si>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</si>
  <si>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</si>
  <si>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</si>
  <si>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</si>
  <si>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</si>
  <si>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</si>
  <si>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</si>
  <si>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</si>
  <si>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</si>
  <si>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</si>
  <si>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</si>
  <si>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</si>
  <si>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</si>
  <si>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</si>
  <si>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</si>
  <si>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</si>
  <si>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</si>
  <si>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</si>
  <si>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</si>
  <si>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</si>
  <si>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</si>
  <si>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</si>
  <si>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</si>
  <si>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</si>
  <si>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</si>
  <si>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</si>
  <si>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</si>
  <si>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</si>
  <si>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</si>
  <si>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</si>
  <si>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</si>
  <si>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</si>
  <si>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</si>
  <si>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</si>
  <si>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</si>
  <si>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</si>
  <si>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</si>
  <si>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</si>
  <si>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</si>
  <si>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</si>
  <si>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</si>
  <si>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</si>
  <si>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</si>
  <si>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</si>
  <si>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</si>
  <si>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</si>
  <si>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</si>
  <si>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</si>
  <si>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</si>
  <si>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</si>
  <si>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</si>
  <si>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</si>
  <si>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</si>
  <si>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</si>
  <si>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</si>
  <si>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</si>
  <si>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</si>
  <si>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</si>
  <si>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</si>
  <si>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</si>
  <si>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</si>
  <si>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</si>
  <si>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</si>
  <si>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</si>
  <si>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</si>
  <si>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</si>
  <si>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</si>
  <si>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</si>
  <si>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</si>
  <si>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</si>
  <si>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</si>
  <si>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</si>
  <si>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</si>
  <si>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</si>
  <si>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</si>
  <si>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</si>
  <si>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</si>
  <si>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</si>
  <si>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</si>
  <si>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</si>
  <si>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</si>
  <si>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</si>
  <si>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</si>
  <si>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</si>
  <si>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</si>
  <si>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</si>
  <si>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</si>
  <si>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</si>
  <si>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</si>
  <si>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</si>
  <si>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</si>
  <si>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</si>
  <si>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</si>
  <si>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</si>
  <si>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</si>
  <si>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</si>
  <si>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</si>
  <si>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</si>
  <si>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</si>
  <si>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</si>
  <si>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</si>
  <si>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</si>
  <si>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</si>
  <si>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</si>
  <si>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</si>
  <si>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</si>
  <si>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</si>
  <si>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</si>
  <si>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</si>
  <si>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</si>
  <si>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</si>
  <si>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</si>
  <si>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</si>
  <si>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</si>
  <si>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</si>
  <si>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</si>
  <si>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</si>
  <si>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</si>
  <si>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</si>
  <si>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</si>
  <si>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</si>
  <si>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</si>
  <si>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</si>
  <si>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</si>
  <si>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</si>
  <si>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</si>
  <si>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</si>
  <si>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</si>
  <si>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</si>
  <si>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</si>
  <si>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</si>
  <si>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</si>
  <si>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</si>
  <si>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</si>
  <si>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</si>
  <si>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</si>
  <si>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</si>
  <si>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</si>
  <si>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</si>
  <si>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</si>
  <si>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</si>
  <si>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</si>
  <si>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</si>
  <si>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</si>
  <si>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</si>
  <si>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</si>
  <si>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</si>
  <si>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</si>
  <si>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</si>
  <si>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</si>
  <si>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</si>
  <si>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</si>
  <si>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</si>
  <si>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</si>
  <si>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</si>
  <si>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</si>
  <si>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</si>
  <si>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</si>
  <si>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</si>
  <si>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</si>
  <si>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</si>
  <si>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</si>
  <si>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</si>
  <si>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</si>
  <si>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</si>
  <si>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</si>
  <si>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</si>
  <si>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</si>
  <si>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</si>
  <si>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</si>
  <si>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</si>
  <si>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</si>
  <si>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</si>
  <si>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</si>
  <si>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</si>
  <si>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</si>
  <si>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</si>
  <si>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</si>
  <si>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</si>
  <si>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</si>
  <si>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</si>
  <si>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</si>
  <si>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</si>
  <si>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</si>
  <si>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</si>
  <si>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</si>
  <si>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</si>
  <si>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</si>
  <si>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</si>
  <si>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</si>
  <si>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</si>
  <si>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</si>
  <si>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</si>
  <si>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</si>
  <si>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</si>
  <si>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</si>
  <si>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</si>
  <si>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</si>
  <si>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</si>
  <si>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</si>
  <si>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</si>
  <si>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</si>
  <si>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</si>
  <si>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</si>
  <si>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</si>
  <si>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</si>
  <si>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</si>
  <si>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</si>
  <si>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</si>
  <si>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</si>
  <si>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</si>
  <si>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</si>
  <si>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</si>
  <si>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</si>
  <si>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</si>
  <si>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</si>
  <si>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</si>
  <si>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</si>
  <si>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</si>
  <si>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</si>
  <si>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</si>
  <si>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</si>
  <si>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</si>
  <si>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</si>
  <si>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</si>
  <si>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</si>
  <si>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</si>
  <si>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</si>
  <si>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</si>
  <si>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</si>
  <si>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</si>
  <si>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</si>
  <si>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</si>
  <si>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</si>
  <si>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</si>
  <si>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</si>
  <si>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</si>
  <si>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</si>
  <si>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</si>
  <si>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</si>
  <si>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</si>
  <si>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</si>
  <si>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</si>
  <si>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</si>
  <si>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</si>
  <si>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</si>
  <si>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</si>
  <si>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</si>
  <si>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</si>
  <si>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</si>
  <si>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</si>
  <si>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</si>
  <si>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</si>
  <si>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</si>
  <si>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</si>
  <si>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</si>
  <si>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</si>
  <si>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</si>
  <si>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</si>
  <si>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</si>
  <si>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</si>
  <si>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</si>
  <si>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</si>
  <si>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</si>
  <si>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</si>
  <si>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</si>
  <si>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</si>
  <si>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</si>
  <si>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</si>
  <si>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</si>
  <si>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</si>
  <si>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</si>
  <si>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</si>
  <si>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</si>
  <si>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</si>
  <si>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</si>
  <si>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</si>
  <si>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</si>
  <si>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</si>
  <si>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</si>
  <si>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</si>
  <si>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</si>
  <si>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</si>
  <si>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</si>
  <si>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</si>
  <si>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</si>
  <si>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</si>
  <si>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</si>
  <si>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</si>
  <si>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</si>
  <si>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</si>
  <si>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</si>
  <si>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</si>
  <si>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</si>
  <si>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</si>
  <si>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</si>
  <si>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</si>
  <si>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</si>
  <si>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</si>
  <si>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</si>
  <si>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</si>
  <si>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</si>
  <si>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</si>
  <si>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</si>
  <si>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</si>
  <si>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</si>
  <si>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</si>
  <si>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</si>
  <si>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</si>
  <si>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</si>
  <si>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</si>
  <si>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</si>
  <si>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</si>
  <si>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</si>
  <si>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</si>
  <si>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</si>
  <si>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</si>
  <si>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</si>
  <si>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</si>
  <si>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</si>
  <si>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</si>
  <si>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</si>
  <si>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</si>
  <si>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</si>
  <si>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</si>
  <si>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</si>
  <si>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</si>
  <si>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</si>
  <si>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</si>
  <si>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</si>
  <si>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</si>
  <si>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</si>
  <si>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</si>
  <si>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</si>
  <si>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</si>
  <si>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</si>
  <si>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</si>
  <si>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</si>
  <si>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</si>
  <si>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</si>
  <si>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</si>
  <si>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</si>
  <si>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</si>
  <si>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</si>
  <si>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</si>
  <si>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</si>
  <si>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</si>
  <si>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</si>
  <si>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</si>
  <si>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</si>
  <si>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</si>
  <si>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</si>
  <si>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</si>
  <si>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</si>
  <si>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</si>
  <si>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</si>
  <si>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</si>
  <si>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</si>
  <si>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</si>
  <si>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</si>
  <si>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</si>
  <si>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</si>
  <si>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</si>
  <si>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</si>
  <si>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</si>
  <si>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</si>
  <si>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</si>
  <si>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</si>
  <si>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</si>
  <si>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</si>
  <si>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</si>
  <si>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</si>
  <si>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</si>
  <si>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</si>
  <si>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</si>
  <si>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</si>
  <si>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</si>
  <si>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</si>
  <si>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</si>
  <si>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</si>
  <si>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</si>
  <si>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</si>
  <si>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</si>
  <si>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</si>
  <si>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</si>
  <si>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</si>
  <si>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</si>
  <si>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</si>
  <si>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</si>
  <si>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</si>
  <si>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</si>
  <si>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</si>
  <si>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</si>
  <si>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</si>
  <si>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</si>
  <si>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</si>
  <si>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</si>
  <si>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</si>
  <si>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</si>
  <si>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</si>
  <si>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</si>
  <si>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</si>
  <si>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</si>
  <si>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</si>
  <si>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</si>
  <si>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</si>
  <si>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</si>
  <si>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</si>
  <si>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</si>
  <si>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</si>
  <si>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</si>
  <si>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</si>
  <si>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</si>
  <si>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</si>
  <si>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</si>
  <si>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</si>
  <si>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</si>
  <si>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</si>
  <si>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</si>
  <si>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</si>
  <si>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</si>
  <si>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</si>
  <si>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</si>
  <si>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</si>
  <si>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</si>
  <si>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</si>
  <si>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</si>
  <si>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</si>
  <si>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</si>
  <si>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</si>
  <si>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</si>
  <si>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</si>
  <si>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</si>
  <si>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</si>
  <si>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</si>
  <si>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</si>
  <si>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</si>
  <si>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</si>
  <si>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</si>
  <si>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</si>
  <si>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</si>
  <si>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</si>
  <si>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</si>
  <si>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</si>
  <si>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</si>
  <si>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</si>
  <si>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</si>
  <si>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</si>
  <si>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</si>
  <si>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</si>
  <si>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</si>
  <si>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</si>
  <si>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</si>
  <si>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</si>
  <si>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</si>
  <si>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</si>
  <si>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</si>
  <si>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</si>
  <si>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</si>
  <si>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</si>
  <si>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</si>
  <si>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</si>
  <si>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</si>
  <si>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</si>
  <si>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</si>
  <si>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</si>
  <si>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</si>
  <si>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</si>
  <si>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</si>
  <si>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</si>
  <si>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</si>
  <si>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</si>
  <si>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</si>
  <si>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</si>
  <si>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</si>
  <si>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</si>
  <si>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</si>
  <si>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</si>
  <si>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</si>
  <si>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</si>
  <si>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</si>
  <si>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</si>
  <si>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</si>
  <si>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</si>
  <si>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</si>
  <si>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</si>
  <si>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</si>
  <si>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</si>
  <si>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</si>
  <si>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</si>
  <si>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</si>
  <si>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</si>
  <si>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</si>
  <si>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</si>
  <si>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</si>
  <si>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</si>
  <si>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</si>
  <si>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</si>
  <si>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</si>
  <si>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</si>
  <si>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</si>
  <si>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</si>
  <si>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</si>
  <si>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</si>
  <si>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</si>
  <si>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</si>
  <si>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</si>
  <si>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</si>
  <si>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</si>
  <si>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</si>
  <si>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</si>
  <si>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</si>
  <si>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</si>
  <si>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</si>
  <si>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</si>
  <si>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</si>
  <si>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</si>
  <si>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</si>
  <si>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</si>
  <si>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</si>
  <si>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</si>
  <si>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</si>
  <si>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</si>
  <si>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</si>
  <si>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</si>
  <si>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</si>
  <si>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</si>
  <si>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</si>
  <si>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</si>
  <si>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</si>
  <si>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</si>
  <si>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</si>
  <si>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</si>
  <si>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</si>
  <si>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</si>
  <si>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</si>
  <si>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</si>
  <si>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</si>
  <si>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</si>
  <si>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</si>
  <si>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</si>
  <si>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</si>
  <si>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</si>
  <si>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</si>
  <si>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</si>
  <si>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</si>
  <si>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</si>
  <si>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</si>
  <si>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</si>
  <si>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</si>
  <si>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</si>
  <si>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</si>
  <si>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</si>
  <si>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</si>
  <si>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</si>
  <si>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</si>
  <si>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</si>
  <si>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</si>
  <si>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</si>
  <si>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</si>
  <si>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</si>
  <si>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</si>
  <si>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</si>
  <si>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</si>
  <si>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</si>
  <si>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</si>
  <si>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</si>
  <si>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</si>
  <si>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</si>
  <si>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</si>
  <si>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</si>
  <si>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</si>
  <si>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</si>
  <si>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</si>
  <si>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</si>
  <si>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</si>
  <si>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</si>
  <si>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</si>
  <si>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</si>
  <si>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</si>
  <si>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</si>
  <si>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</si>
  <si>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</si>
  <si>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</si>
  <si>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</si>
  <si>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</si>
  <si>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</si>
  <si>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</si>
  <si>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</si>
  <si>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</si>
  <si>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</si>
  <si>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</si>
  <si>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</si>
  <si>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</si>
  <si>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</si>
  <si>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</si>
  <si>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</si>
  <si>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</si>
  <si>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</si>
  <si>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</si>
  <si>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</si>
  <si>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</si>
  <si>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</si>
  <si>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</si>
  <si>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</si>
  <si>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</si>
  <si>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</si>
  <si>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</si>
  <si>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</si>
  <si>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</si>
  <si>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</si>
  <si>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</si>
  <si>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</si>
  <si>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</si>
  <si>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</si>
  <si>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</si>
  <si>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</si>
  <si>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</si>
  <si>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</si>
  <si>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</si>
  <si>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</si>
  <si>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</si>
  <si>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</si>
  <si>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</si>
  <si>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</si>
  <si>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</si>
  <si>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</si>
  <si>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</si>
  <si>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</si>
  <si>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</si>
  <si>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</si>
  <si>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</si>
  <si>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</si>
  <si>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</si>
  <si>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</si>
  <si>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</si>
  <si>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</si>
  <si>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</si>
  <si>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</si>
  <si>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</si>
  <si>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</si>
  <si>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</si>
  <si>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</si>
  <si>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</si>
  <si>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</si>
  <si>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</si>
  <si>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</si>
  <si>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</si>
  <si>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</si>
  <si>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</si>
  <si>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</si>
  <si>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</si>
  <si>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</si>
  <si>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</si>
  <si>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</si>
  <si>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</si>
  <si>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</si>
  <si>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</si>
  <si>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</si>
  <si>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</si>
  <si>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</si>
  <si>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</si>
  <si>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</si>
  <si>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</si>
  <si>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</si>
  <si>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</si>
  <si>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</si>
  <si>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</si>
  <si>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</si>
  <si>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</si>
  <si>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</si>
  <si>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</si>
  <si>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</si>
  <si>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</si>
  <si>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</si>
  <si>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</si>
  <si>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</si>
  <si>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</si>
  <si>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</si>
  <si>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</si>
  <si>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</si>
  <si>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</si>
  <si>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</si>
  <si>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</si>
  <si>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</si>
  <si>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</si>
  <si>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</si>
  <si>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</si>
  <si>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</si>
  <si>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</si>
  <si>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</si>
  <si>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</si>
  <si>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</si>
  <si>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</si>
  <si>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</si>
  <si>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</si>
  <si>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</si>
  <si>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</si>
  <si>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</si>
  <si>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</si>
  <si>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</si>
  <si>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</si>
  <si>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</si>
  <si>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</si>
  <si>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</si>
  <si>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</si>
  <si>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</si>
  <si>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</si>
  <si>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</si>
  <si>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</si>
  <si>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</si>
  <si>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</si>
  <si>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</si>
  <si>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</si>
  <si>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</si>
  <si>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</si>
  <si>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</si>
  <si>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</si>
  <si>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</si>
  <si>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</si>
  <si>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</si>
  <si>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</si>
  <si>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</si>
  <si>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</si>
  <si>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</si>
  <si>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</si>
  <si>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</si>
  <si>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</si>
  <si>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</si>
  <si>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</si>
  <si>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</si>
  <si>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</si>
  <si>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</si>
  <si>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</si>
  <si>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</si>
  <si>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</si>
  <si>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</si>
  <si>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</si>
  <si>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</si>
  <si>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</si>
  <si>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</si>
  <si>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</si>
  <si>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</si>
  <si>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</si>
  <si>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</si>
  <si>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</si>
  <si>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</si>
  <si>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</si>
  <si>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</si>
  <si>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</si>
  <si>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</si>
  <si>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</si>
  <si>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</si>
  <si>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</si>
  <si>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</si>
  <si>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</si>
  <si>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</si>
  <si>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</si>
  <si>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</si>
  <si>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</si>
  <si>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</si>
  <si>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</si>
  <si>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</si>
  <si>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</si>
  <si>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</si>
  <si>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</si>
  <si>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</si>
  <si>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</si>
  <si>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</si>
  <si>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</si>
  <si>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</si>
  <si>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</si>
  <si>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</si>
  <si>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</si>
  <si>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</si>
  <si>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</si>
  <si>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</si>
  <si>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</si>
  <si>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</si>
  <si>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</si>
  <si>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</si>
  <si>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</si>
  <si>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</si>
  <si>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</si>
  <si>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</si>
  <si>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</si>
  <si>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</si>
  <si>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</si>
  <si>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</si>
  <si>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</si>
  <si>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</si>
  <si>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</si>
  <si>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</si>
  <si>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</si>
  <si>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</si>
  <si>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</si>
  <si>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</si>
  <si>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</si>
  <si>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</si>
  <si>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</si>
  <si>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</si>
  <si>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</si>
  <si>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</si>
  <si>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</si>
  <si>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</si>
  <si>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</si>
  <si>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</si>
  <si>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</si>
  <si>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</si>
  <si>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</si>
  <si>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</si>
  <si>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</si>
  <si>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</si>
  <si>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</si>
  <si>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</si>
  <si>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</si>
  <si>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</si>
  <si>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</si>
  <si>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</si>
  <si>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</si>
  <si>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</si>
  <si>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</si>
  <si>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</si>
  <si>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</si>
  <si>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</si>
  <si>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</si>
  <si>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</si>
  <si>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</si>
  <si>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</si>
  <si>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</si>
  <si>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</si>
  <si>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</si>
  <si>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</si>
  <si>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</si>
  <si>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</si>
  <si>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</si>
  <si>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</si>
  <si>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</si>
  <si>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</si>
  <si>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</si>
  <si>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</si>
  <si>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</si>
  <si>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</si>
  <si>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</si>
  <si>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</si>
  <si>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</si>
  <si>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</si>
  <si>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</si>
  <si>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</si>
  <si>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</si>
  <si>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</si>
  <si>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</si>
  <si>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</si>
  <si>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</si>
  <si>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</si>
  <si>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</si>
  <si>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</si>
  <si>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</si>
  <si>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</si>
  <si>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</si>
  <si>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</si>
  <si>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</si>
  <si>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</si>
  <si>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</si>
  <si>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</si>
  <si>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</si>
  <si>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</si>
  <si>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</si>
  <si>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</si>
  <si>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</si>
  <si>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</si>
  <si>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</si>
  <si>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</si>
  <si>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</si>
  <si>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</si>
  <si>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</si>
  <si>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</si>
  <si>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</si>
  <si>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</si>
  <si>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</si>
  <si>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</si>
  <si>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</si>
  <si>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</si>
  <si>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</si>
  <si>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</si>
  <si>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</si>
  <si>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</si>
  <si>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</si>
  <si>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</si>
  <si>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</si>
  <si>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</si>
  <si>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</si>
  <si>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</si>
  <si>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</si>
  <si>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</si>
  <si>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</si>
  <si>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</si>
  <si>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</si>
  <si>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</si>
  <si>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</si>
  <si>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</si>
  <si>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</si>
  <si>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</si>
  <si>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</si>
  <si>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</si>
  <si>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</si>
  <si>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</si>
  <si>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</si>
  <si>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</si>
  <si>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</si>
  <si>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</si>
  <si>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</si>
  <si>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</si>
  <si>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</si>
  <si>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</si>
  <si>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</si>
  <si>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</si>
  <si>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</si>
  <si>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</si>
  <si>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</si>
  <si>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</si>
  <si>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</si>
  <si>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</si>
  <si>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</si>
  <si>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</si>
  <si>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</si>
  <si>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</si>
  <si>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</si>
  <si>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</si>
  <si>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</si>
  <si>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</si>
  <si>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</si>
  <si>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</si>
  <si>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</si>
  <si>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</si>
  <si>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</si>
  <si>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</si>
  <si>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</si>
  <si>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</si>
  <si>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</si>
  <si>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</si>
  <si>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</si>
  <si>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</si>
  <si>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</si>
  <si>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</si>
  <si>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</si>
  <si>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</si>
  <si>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</si>
  <si>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</si>
  <si>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</si>
  <si>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</si>
  <si>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</si>
  <si>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</si>
  <si>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</si>
  <si>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</si>
  <si>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</si>
  <si>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</si>
  <si>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</si>
  <si>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</si>
  <si>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</si>
  <si>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</si>
  <si>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</si>
  <si>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</si>
  <si>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</si>
  <si>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</si>
  <si>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</si>
  <si>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</si>
  <si>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</si>
  <si>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</si>
  <si>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</si>
  <si>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</si>
  <si>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</si>
  <si>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</si>
  <si>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</si>
  <si>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</si>
  <si>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</si>
  <si>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</si>
  <si>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</si>
  <si>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</si>
  <si>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</si>
  <si>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</si>
  <si>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</si>
  <si>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</si>
  <si>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</si>
  <si>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</si>
  <si>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</si>
  <si>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</si>
  <si>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</si>
  <si>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</si>
  <si>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</si>
  <si>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</si>
  <si>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</si>
  <si>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</si>
  <si>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</si>
  <si>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</si>
  <si>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</si>
  <si>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</si>
  <si>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</si>
  <si>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</si>
  <si>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</si>
  <si>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</si>
  <si>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</si>
  <si>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</si>
  <si>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</si>
  <si>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</si>
  <si>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</si>
  <si>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</si>
  <si>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</si>
  <si>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</si>
  <si>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</si>
  <si>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</si>
  <si>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</si>
  <si>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</si>
  <si>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</si>
  <si>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</si>
  <si>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</si>
  <si>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</si>
  <si>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</si>
  <si>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</si>
  <si>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</si>
  <si>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</si>
  <si>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</si>
  <si>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</si>
  <si>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</si>
  <si>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</si>
  <si>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</si>
  <si>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</si>
  <si>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</si>
  <si>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</si>
  <si>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</si>
  <si>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</si>
  <si>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</si>
  <si>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</si>
  <si>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</si>
  <si>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</si>
  <si>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</si>
  <si>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</si>
  <si>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</si>
  <si>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</si>
  <si>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</si>
  <si>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</si>
  <si>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</si>
  <si>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</si>
  <si>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</si>
  <si>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</si>
  <si>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</si>
  <si>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</si>
  <si>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</si>
  <si>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</si>
  <si>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</si>
  <si>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</si>
  <si>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</si>
  <si>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</si>
  <si>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</si>
  <si>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</si>
  <si>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</si>
  <si>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</si>
  <si>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</si>
  <si>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</si>
  <si>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</si>
  <si>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</si>
  <si>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</si>
  <si>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</si>
  <si>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</si>
  <si>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</si>
  <si>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</si>
  <si>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</si>
  <si>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</si>
  <si>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</si>
  <si>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</si>
  <si>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</si>
  <si>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</si>
  <si>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</si>
  <si>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</si>
  <si>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</si>
  <si>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</si>
  <si>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</si>
  <si>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</si>
  <si>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</si>
  <si>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</si>
  <si>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</si>
  <si>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</si>
  <si>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</si>
  <si>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</si>
  <si>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</si>
  <si>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</si>
  <si>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</si>
  <si>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</si>
  <si>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</si>
  <si>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</si>
  <si>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</si>
  <si>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</si>
  <si>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</si>
  <si>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</si>
  <si>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</si>
  <si>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</si>
  <si>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</si>
  <si>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</si>
  <si>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</si>
  <si>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</si>
  <si>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</si>
  <si>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</si>
  <si>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</si>
  <si>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</si>
  <si>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</si>
  <si>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</si>
  <si>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</si>
  <si>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</si>
  <si>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</si>
  <si>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</si>
  <si>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</si>
  <si>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</si>
  <si>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</si>
  <si>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</si>
  <si>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</si>
  <si>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</si>
  <si>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</si>
  <si>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</si>
  <si>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</si>
  <si>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</si>
  <si>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</si>
  <si>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</si>
  <si>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</si>
  <si>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</si>
  <si>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</si>
  <si>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</si>
  <si>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</si>
  <si>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</si>
  <si>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</si>
  <si>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</si>
  <si>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</si>
  <si>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</si>
  <si>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</si>
  <si>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</si>
  <si>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</si>
  <si>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</si>
  <si>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</si>
  <si>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</si>
  <si>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</si>
  <si>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</si>
  <si>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</si>
  <si>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</si>
  <si>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</si>
  <si>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</si>
  <si>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</si>
  <si>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</si>
  <si>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</si>
  <si>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</si>
  <si>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</si>
  <si>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</si>
  <si>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</si>
  <si>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</si>
  <si>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</si>
  <si>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</si>
  <si>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</si>
  <si>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</si>
  <si>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</si>
  <si>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</si>
  <si>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</si>
  <si>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</si>
  <si>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</si>
  <si>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</si>
  <si>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</si>
  <si>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</si>
  <si>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</si>
  <si>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</si>
  <si>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</si>
  <si>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</si>
  <si>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</si>
  <si>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</si>
  <si>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</si>
  <si>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</si>
  <si>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</si>
  <si>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</si>
  <si>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</si>
  <si>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</si>
  <si>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</si>
  <si>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</si>
  <si>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</si>
  <si>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</si>
  <si>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</si>
  <si>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</si>
  <si>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</si>
  <si>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</si>
  <si>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</si>
  <si>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</si>
  <si>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</si>
  <si>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</si>
  <si>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</si>
  <si>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</si>
  <si>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</si>
  <si>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</si>
  <si>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</si>
  <si>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</si>
  <si>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</si>
  <si>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</si>
  <si>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</si>
  <si>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</si>
  <si>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</si>
  <si>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</si>
  <si>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</si>
  <si>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</si>
  <si>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</si>
  <si>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</si>
  <si>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</si>
  <si>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</si>
  <si>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</si>
  <si>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</si>
  <si>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</si>
  <si>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</si>
  <si>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</si>
  <si>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</si>
  <si>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</si>
  <si>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</si>
  <si>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</si>
  <si>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</si>
  <si>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</si>
  <si>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</si>
  <si>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</si>
  <si>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</si>
  <si>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</si>
  <si>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</si>
  <si>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</si>
  <si>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</si>
  <si>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</si>
  <si>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</si>
  <si>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</si>
  <si>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</si>
  <si>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</si>
  <si>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</si>
  <si>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</si>
  <si>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</si>
  <si>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</si>
  <si>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</si>
  <si>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</si>
  <si>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</si>
  <si>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</si>
  <si>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</si>
  <si>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</si>
  <si>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</si>
  <si>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</si>
  <si>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</si>
  <si>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</si>
  <si>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</si>
  <si>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</si>
  <si>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</si>
  <si>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</si>
  <si>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</si>
  <si>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</si>
  <si>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</si>
  <si>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</si>
  <si>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</si>
  <si>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</si>
  <si>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</si>
  <si>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</si>
  <si>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</si>
  <si>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</si>
  <si>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</si>
  <si>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</si>
  <si>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</si>
  <si>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</si>
  <si>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</si>
  <si>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</si>
  <si>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</si>
  <si>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</si>
  <si>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</si>
  <si>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</si>
  <si>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</si>
  <si>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</si>
  <si>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</si>
  <si>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</si>
  <si>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</si>
  <si>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</si>
  <si>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</si>
  <si>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</si>
  <si>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</si>
  <si>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</si>
  <si>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</si>
  <si>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</si>
  <si>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</si>
  <si>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</si>
  <si>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</si>
  <si>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</si>
  <si>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</si>
  <si>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</si>
  <si>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</si>
  <si>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</si>
  <si>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</si>
  <si>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</si>
  <si>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</si>
  <si>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</si>
  <si>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</si>
  <si>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</si>
  <si>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</si>
  <si>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</si>
  <si>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</si>
  <si>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</si>
  <si>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</si>
  <si>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</si>
  <si>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</si>
  <si>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</si>
  <si>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</si>
  <si>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</si>
  <si>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</si>
  <si>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</si>
  <si>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</si>
  <si>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</si>
  <si>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</si>
  <si>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</si>
  <si>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</si>
  <si>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</si>
  <si>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</si>
  <si>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</si>
  <si>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</si>
  <si>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</si>
  <si>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</si>
  <si>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</si>
  <si>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</si>
  <si>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</si>
  <si>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</si>
  <si>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</si>
  <si>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</si>
  <si>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</si>
  <si>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</si>
  <si>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</si>
  <si>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</si>
  <si>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</si>
  <si>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</si>
  <si>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</si>
  <si>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</si>
  <si>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</si>
  <si>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</si>
  <si>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</si>
  <si>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</si>
  <si>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</si>
  <si>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</si>
  <si>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</si>
  <si>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</si>
  <si>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</si>
  <si>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</si>
  <si>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</si>
  <si>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</si>
  <si>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</si>
  <si>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</si>
  <si>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</si>
  <si>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</si>
  <si>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</si>
  <si>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</si>
  <si>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</si>
  <si>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</si>
  <si>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</si>
  <si>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</si>
  <si>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</si>
  <si>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</si>
  <si>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</si>
  <si>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</si>
  <si>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</si>
  <si>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</si>
  <si>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</si>
  <si>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</si>
  <si>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</si>
  <si>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</si>
  <si>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</si>
  <si>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</si>
  <si>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</si>
  <si>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</si>
  <si>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</si>
  <si>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</si>
  <si>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</si>
  <si>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</si>
  <si>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</si>
  <si>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</si>
  <si>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</si>
  <si>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</si>
  <si>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</si>
  <si>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</si>
  <si>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</si>
  <si>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</si>
  <si>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</si>
  <si>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</si>
  <si>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</si>
  <si>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</si>
  <si>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</si>
  <si>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</si>
  <si>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</si>
  <si>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</si>
  <si>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</si>
  <si>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</si>
  <si>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</si>
  <si>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</si>
  <si>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</si>
  <si>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</si>
  <si>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</si>
  <si>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</si>
  <si>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</si>
  <si>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</si>
  <si>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</si>
  <si>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</si>
  <si>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</si>
  <si>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</si>
  <si>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</si>
  <si>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</si>
  <si>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</si>
  <si>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</si>
  <si>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</si>
  <si>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</si>
  <si>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</si>
  <si>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</si>
  <si>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</si>
  <si>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</si>
  <si>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</si>
  <si>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</si>
  <si>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</si>
  <si>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</si>
  <si>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</si>
  <si>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</si>
  <si>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</si>
  <si>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</si>
  <si>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</si>
  <si>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</si>
  <si>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</si>
  <si>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</si>
  <si>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</si>
  <si>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</si>
  <si>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</si>
  <si>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</si>
  <si>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</si>
  <si>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</si>
  <si>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</si>
  <si>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</si>
  <si>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</si>
  <si>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</si>
  <si>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</si>
  <si>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</si>
  <si>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</si>
  <si>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</si>
  <si>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</si>
  <si>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</si>
  <si>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</si>
  <si>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</si>
  <si>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</si>
  <si>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</si>
  <si>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</si>
  <si>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</si>
  <si>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</si>
  <si>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</si>
  <si>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</si>
  <si>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</si>
  <si>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</si>
  <si>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</si>
  <si>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</si>
  <si>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</si>
  <si>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</si>
  <si>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</si>
  <si>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</si>
  <si>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</si>
  <si>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</si>
  <si>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</si>
  <si>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</si>
  <si>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</si>
  <si>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</si>
  <si>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</si>
  <si>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</si>
  <si>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</si>
  <si>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</si>
  <si>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</si>
  <si>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</si>
  <si>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</si>
  <si>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</si>
  <si>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</si>
  <si>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</si>
  <si>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</si>
  <si>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</si>
  <si>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</si>
  <si>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</si>
  <si>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</si>
  <si>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</si>
  <si>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</si>
  <si>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</si>
  <si>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</si>
  <si>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</si>
  <si>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</si>
  <si>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</si>
  <si>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</si>
  <si>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</si>
  <si>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</si>
  <si>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</si>
  <si>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</si>
  <si>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</si>
  <si>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</si>
  <si>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</si>
  <si>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</si>
  <si>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</si>
  <si>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</si>
  <si>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</si>
  <si>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</si>
  <si>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</si>
  <si>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</si>
  <si>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</si>
  <si>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</si>
  <si>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</si>
  <si>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</si>
  <si>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</si>
  <si>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</si>
  <si>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</si>
  <si>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</si>
  <si>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</si>
  <si>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</si>
  <si>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</si>
  <si>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</si>
  <si>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</si>
  <si>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</si>
  <si>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</si>
  <si>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</si>
  <si>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</si>
  <si>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</si>
  <si>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</si>
  <si>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</si>
  <si>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</si>
  <si>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</si>
  <si>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</si>
  <si>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</si>
  <si>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</si>
  <si>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</si>
  <si>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</si>
  <si>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</si>
  <si>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</si>
  <si>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</si>
  <si>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</si>
  <si>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</si>
  <si>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</si>
  <si>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</si>
  <si>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</si>
  <si>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</si>
  <si>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</si>
  <si>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</si>
  <si>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</si>
  <si>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</si>
  <si>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</si>
  <si>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</si>
  <si>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</si>
  <si>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</si>
  <si>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</si>
  <si>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</si>
  <si>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</si>
  <si>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</si>
  <si>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</si>
  <si>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</si>
  <si>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</si>
  <si>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</si>
  <si>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</si>
  <si>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</si>
  <si>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</si>
  <si>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</si>
  <si>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</si>
  <si>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</si>
  <si>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</si>
  <si>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</si>
  <si>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</si>
  <si>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</si>
  <si>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</si>
  <si>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</si>
  <si>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</si>
  <si>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</si>
  <si>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</si>
  <si>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</si>
  <si>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</si>
  <si>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</si>
  <si>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</si>
  <si>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</si>
  <si>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</si>
  <si>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</si>
  <si>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</si>
  <si>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</si>
  <si>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</si>
  <si>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</si>
  <si>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</si>
  <si>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</si>
  <si>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</si>
  <si>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</si>
  <si>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</si>
  <si>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</si>
  <si>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</si>
  <si>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</si>
  <si>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</si>
  <si>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</si>
  <si>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</si>
  <si>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</si>
  <si>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</si>
  <si>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</si>
  <si>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</si>
  <si>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</si>
  <si>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</si>
  <si>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</si>
  <si>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</si>
  <si>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</si>
  <si>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</si>
  <si>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</si>
  <si>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</si>
  <si>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</si>
  <si>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</si>
  <si>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</si>
  <si>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</si>
  <si>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</si>
  <si>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</si>
  <si>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</si>
  <si>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</si>
  <si>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</si>
  <si>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</si>
  <si>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</si>
  <si>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</si>
  <si>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</si>
  <si>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</si>
  <si>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</si>
  <si>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</si>
  <si>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</si>
  <si>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</si>
  <si>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</si>
  <si>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</si>
  <si>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</si>
  <si>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</si>
  <si>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</si>
  <si>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</si>
  <si>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</si>
  <si>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</si>
  <si>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</si>
  <si>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</si>
  <si>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</si>
  <si>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</si>
  <si>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</si>
  <si>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</si>
  <si>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</si>
  <si>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</si>
  <si>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</si>
  <si>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</si>
  <si>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</si>
  <si>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</si>
  <si>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</si>
  <si>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</si>
  <si>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</si>
  <si>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</si>
  <si>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</si>
  <si>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</si>
  <si>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</si>
  <si>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</si>
  <si>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</si>
  <si>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</si>
  <si>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</si>
  <si>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</si>
  <si>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</si>
  <si>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</si>
  <si>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</si>
  <si>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</si>
  <si>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</si>
  <si>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</si>
  <si>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</si>
  <si>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</si>
  <si>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</si>
  <si>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</si>
  <si>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</si>
  <si>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</si>
  <si>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</si>
  <si>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</si>
  <si>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</si>
  <si>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</si>
  <si>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</si>
  <si>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</si>
  <si>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</si>
  <si>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</si>
  <si>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</si>
  <si>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</si>
  <si>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</si>
  <si>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</si>
  <si>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</si>
  <si>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</si>
  <si>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</si>
  <si>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</si>
  <si>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</si>
  <si>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</si>
  <si>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</si>
  <si>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</si>
  <si>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</si>
  <si>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</si>
  <si>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</si>
  <si>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</si>
  <si>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</si>
  <si>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</si>
  <si>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</si>
  <si>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</si>
  <si>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</si>
  <si>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</si>
  <si>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</si>
  <si>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</si>
  <si>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</si>
  <si>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</si>
  <si>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</si>
  <si>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</si>
  <si>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</si>
  <si>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</si>
  <si>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</si>
  <si>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</si>
  <si>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</si>
  <si>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</si>
  <si>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</si>
  <si>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</si>
  <si>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</si>
  <si>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</si>
  <si>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</si>
  <si>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</si>
  <si>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</si>
  <si>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</si>
  <si>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</si>
  <si>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</si>
  <si>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</si>
  <si>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</si>
  <si>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</si>
  <si>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</si>
  <si>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</si>
  <si>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</si>
  <si>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</si>
  <si>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</si>
  <si>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</si>
  <si>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</si>
  <si>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</si>
  <si>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</si>
  <si>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</si>
  <si>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</si>
  <si>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</si>
  <si>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</si>
  <si>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</si>
  <si>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</si>
  <si>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</si>
  <si>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</si>
  <si>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</si>
  <si>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</si>
  <si>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</si>
  <si>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</si>
  <si>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</si>
  <si>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</si>
  <si>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</si>
  <si>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</si>
  <si>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</si>
  <si>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</si>
  <si>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</si>
  <si>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</si>
  <si>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</si>
  <si>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</si>
  <si>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</si>
  <si>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</si>
  <si>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</si>
  <si>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</si>
  <si>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</si>
  <si>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</si>
  <si>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</si>
  <si>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</si>
  <si>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</si>
  <si>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</si>
  <si>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</si>
  <si>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</si>
  <si>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</si>
  <si>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</si>
  <si>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</si>
  <si>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</si>
  <si>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</si>
  <si>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</si>
  <si>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</si>
  <si>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</si>
  <si>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</si>
  <si>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</si>
  <si>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</si>
  <si>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</si>
  <si>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</si>
  <si>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</si>
  <si>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</si>
  <si>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</si>
  <si>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</si>
  <si>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</si>
  <si>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</si>
  <si>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</si>
  <si>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</si>
  <si>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</si>
  <si>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</si>
  <si>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</si>
  <si>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</si>
  <si>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</si>
  <si>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</si>
  <si>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</si>
  <si>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</si>
  <si>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</si>
  <si>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</si>
  <si>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</si>
  <si>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</si>
  <si>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</si>
  <si>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</si>
  <si>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</si>
  <si>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</si>
  <si>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</si>
  <si>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</si>
  <si>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</si>
  <si>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</si>
  <si>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</si>
  <si>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</si>
  <si>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</si>
  <si>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</si>
  <si>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</si>
  <si>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</si>
  <si>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</si>
  <si>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</si>
  <si>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</si>
  <si>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</si>
  <si>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</si>
  <si>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</si>
  <si>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</si>
  <si>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</si>
  <si>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</si>
  <si>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</si>
  <si>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</si>
  <si>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</si>
  <si>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</si>
  <si>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</si>
  <si>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</si>
  <si>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</si>
  <si>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</si>
  <si>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</si>
  <si>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</si>
  <si>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</si>
  <si>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</si>
  <si>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</si>
  <si>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</si>
  <si>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</si>
  <si>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</si>
  <si>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</si>
  <si>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</si>
  <si>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</si>
  <si>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</si>
  <si>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</si>
  <si>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</si>
  <si>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</si>
  <si>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</si>
  <si>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</si>
  <si>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</si>
  <si>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</si>
  <si>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</si>
  <si>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</si>
  <si>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</si>
  <si>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</si>
  <si>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</si>
  <si>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</si>
  <si>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</si>
  <si>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</si>
  <si>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</si>
  <si>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</si>
  <si>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</si>
  <si>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</si>
  <si>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</si>
  <si>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</si>
  <si>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</si>
  <si>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</si>
  <si>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</si>
  <si>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</si>
  <si>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</si>
  <si>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</si>
  <si>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</si>
  <si>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</si>
  <si>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</si>
  <si>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</si>
  <si>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</si>
  <si>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</si>
  <si>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</si>
  <si>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</si>
  <si>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</si>
  <si>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</si>
  <si>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</si>
  <si>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</si>
  <si>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</si>
  <si>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</si>
  <si>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</si>
  <si>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</si>
  <si>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</si>
  <si>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</si>
  <si>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</si>
  <si>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</si>
  <si>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</si>
  <si>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</si>
  <si>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</si>
  <si>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</si>
  <si>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</si>
  <si>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</si>
  <si>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</si>
  <si>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</si>
  <si>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</si>
  <si>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</si>
  <si>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</si>
  <si>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</si>
  <si>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</si>
  <si>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</si>
  <si>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</si>
  <si>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</si>
  <si>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</si>
  <si>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</si>
  <si>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</si>
  <si>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</si>
  <si>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</si>
  <si>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</si>
  <si>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</si>
  <si>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</si>
  <si>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</si>
  <si>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</si>
  <si>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</si>
  <si>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</si>
  <si>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</si>
  <si>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</si>
  <si>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</si>
  <si>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</si>
  <si>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</si>
  <si>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</si>
  <si>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</si>
  <si>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</si>
  <si>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</si>
  <si>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</si>
  <si>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</si>
  <si>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</si>
  <si>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</si>
  <si>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</si>
  <si>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</si>
  <si>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</si>
  <si>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</si>
  <si>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</si>
  <si>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</si>
  <si>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</si>
  <si>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</si>
  <si>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</si>
  <si>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</si>
  <si>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</si>
  <si>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</si>
  <si>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</si>
  <si>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</si>
  <si>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</si>
  <si>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</si>
  <si>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</si>
  <si>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</si>
  <si>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</si>
  <si>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</si>
  <si>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</si>
  <si>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</si>
  <si>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</si>
  <si>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</si>
  <si>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</si>
  <si>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</si>
  <si>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</si>
  <si>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</si>
  <si>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</si>
  <si>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</si>
  <si>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</si>
  <si>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</si>
  <si>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</si>
  <si>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</si>
  <si>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</si>
  <si>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</si>
  <si>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</si>
  <si>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</si>
  <si>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</si>
  <si>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</si>
  <si>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</si>
  <si>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</si>
  <si>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</si>
  <si>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</si>
  <si>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</si>
  <si>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</si>
  <si>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</si>
  <si>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</si>
  <si>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</si>
  <si>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</si>
  <si>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</si>
  <si>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</si>
  <si>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</si>
  <si>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</si>
  <si>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</si>
  <si>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</si>
  <si>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</si>
  <si>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</si>
  <si>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</si>
  <si>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</si>
  <si>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</si>
  <si>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</si>
  <si>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</si>
  <si>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</si>
  <si>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</si>
  <si>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</si>
  <si>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</si>
  <si>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</si>
  <si>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</si>
  <si>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</si>
  <si>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</si>
  <si>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</si>
  <si>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</si>
  <si>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</si>
  <si>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</si>
  <si>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</si>
  <si>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</si>
  <si>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</si>
  <si>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</si>
  <si>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</si>
  <si>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</si>
  <si>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</si>
  <si>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</si>
  <si>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</si>
  <si>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</si>
  <si>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</si>
  <si>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</si>
  <si>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</si>
  <si>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</si>
  <si>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</si>
  <si>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</si>
  <si>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</si>
  <si>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</si>
  <si>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</si>
  <si>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</si>
  <si>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</si>
  <si>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</si>
  <si>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</si>
  <si>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</si>
  <si>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</si>
  <si>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</si>
  <si>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</si>
  <si>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</si>
  <si>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</si>
  <si>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</si>
  <si>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</si>
  <si>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</si>
  <si>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</si>
  <si>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</si>
  <si>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</si>
  <si>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</si>
  <si>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</si>
  <si>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</si>
  <si>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</si>
  <si>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</si>
  <si>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</si>
  <si>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</si>
  <si>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</si>
  <si>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</si>
  <si>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</si>
  <si>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</si>
  <si>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</si>
  <si>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</si>
  <si>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</si>
  <si>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</si>
  <si>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</si>
  <si>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</si>
  <si>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</si>
  <si>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</si>
  <si>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</si>
  <si>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</si>
  <si>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</si>
  <si>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</si>
  <si>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</si>
  <si>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</si>
  <si>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</si>
  <si>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</si>
  <si>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</si>
  <si>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</si>
  <si>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</si>
  <si>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</si>
  <si>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</si>
  <si>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</si>
  <si>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</si>
  <si>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</si>
  <si>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</si>
  <si>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</si>
  <si>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</si>
  <si>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</si>
  <si>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</si>
  <si>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</si>
  <si>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</si>
  <si>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</si>
  <si>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</si>
  <si>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</si>
  <si>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</si>
  <si>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</si>
  <si>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</si>
  <si>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</si>
  <si>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</si>
  <si>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</si>
  <si>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</si>
  <si>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</si>
  <si>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</si>
  <si>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</si>
  <si>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</si>
  <si>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</si>
  <si>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</si>
  <si>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</si>
  <si>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</si>
  <si>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</si>
  <si>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</si>
  <si>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</si>
  <si>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</si>
  <si>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</si>
  <si>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</si>
  <si>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</si>
  <si>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</si>
  <si>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</si>
  <si>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</si>
  <si>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</si>
  <si>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</si>
  <si>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</si>
  <si>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</si>
  <si>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</si>
  <si>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</si>
  <si>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</si>
  <si>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</si>
  <si>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</si>
  <si>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</si>
  <si>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</si>
  <si>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</si>
  <si>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</si>
  <si>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</si>
  <si>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</si>
  <si>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</si>
  <si>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</si>
  <si>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</si>
  <si>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</si>
  <si>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</si>
  <si>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</si>
  <si>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</si>
  <si>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</si>
  <si>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</si>
  <si>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</si>
  <si>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</si>
  <si>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</si>
  <si>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</si>
  <si>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</si>
  <si>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</si>
  <si>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</si>
  <si>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</si>
  <si>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</si>
  <si>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</si>
  <si>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</si>
  <si>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</si>
  <si>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</si>
  <si>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</si>
  <si>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</si>
  <si>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</si>
  <si>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</si>
  <si>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</si>
  <si>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</si>
  <si>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</si>
  <si>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</si>
  <si>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</si>
  <si>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</si>
  <si>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</si>
  <si>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</si>
  <si>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</si>
  <si>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</si>
  <si>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</si>
  <si>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</si>
  <si>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</si>
  <si>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</si>
  <si>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</si>
  <si>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</si>
  <si>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</si>
  <si>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</si>
  <si>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</si>
  <si>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</si>
  <si>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</si>
  <si>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</si>
  <si>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</si>
  <si>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</si>
  <si>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</si>
  <si>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</si>
  <si>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</si>
  <si>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</si>
  <si>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</si>
  <si>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</si>
  <si>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</si>
  <si>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</si>
  <si>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</si>
  <si>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</si>
  <si>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</si>
  <si>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</si>
  <si>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</si>
  <si>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</si>
  <si>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</si>
  <si>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</si>
  <si>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</si>
  <si>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</si>
  <si>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</si>
  <si>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</si>
  <si>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</si>
  <si>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</si>
  <si>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</si>
  <si>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</si>
  <si>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</si>
  <si>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</si>
  <si>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</si>
  <si>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</si>
  <si>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</si>
  <si>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</si>
  <si>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</si>
  <si>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</si>
  <si>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</si>
  <si>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</si>
  <si>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</si>
  <si>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</si>
  <si>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</si>
  <si>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</si>
  <si>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</si>
  <si>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</si>
  <si>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</si>
  <si>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</si>
  <si>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</si>
  <si>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</si>
  <si>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</si>
  <si>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</si>
  <si>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</si>
  <si>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</si>
  <si>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</si>
  <si>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</si>
  <si>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</si>
  <si>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</si>
  <si>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</si>
  <si>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</si>
  <si>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</si>
  <si>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</si>
  <si>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</si>
  <si>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</si>
  <si>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</si>
  <si>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</si>
  <si>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</si>
  <si>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</si>
  <si>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</si>
  <si>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</si>
  <si>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</si>
  <si>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</si>
  <si>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</si>
  <si>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</si>
  <si>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</si>
  <si>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</si>
  <si>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</si>
  <si>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</si>
  <si>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</si>
  <si>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</si>
  <si>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</si>
  <si>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</si>
  <si>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</si>
  <si>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</si>
  <si>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</si>
  <si>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</si>
  <si>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</si>
  <si>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</si>
  <si>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</si>
  <si>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</si>
  <si>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</si>
  <si>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</si>
  <si>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</si>
  <si>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</si>
  <si>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</si>
  <si>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</si>
  <si>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</si>
  <si>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</si>
  <si>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</si>
  <si>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</si>
  <si>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</si>
  <si>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</si>
  <si>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</si>
  <si>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</si>
  <si>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</si>
  <si>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</si>
  <si>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</si>
  <si>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</si>
  <si>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</si>
  <si>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</si>
  <si>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</si>
  <si>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</si>
  <si>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</si>
  <si>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</si>
  <si>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</si>
  <si>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</si>
  <si>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</si>
  <si>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</si>
  <si>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</si>
  <si>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</si>
  <si>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</si>
  <si>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</si>
  <si>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</si>
  <si>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</si>
  <si>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</si>
  <si>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</si>
  <si>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</si>
  <si>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</si>
  <si>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</si>
  <si>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</si>
  <si>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</si>
  <si>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</si>
  <si>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</si>
  <si>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</si>
  <si>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</si>
  <si>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</si>
  <si>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</si>
  <si>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</si>
  <si>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</si>
  <si>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</si>
  <si>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</si>
  <si>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</si>
  <si>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</si>
  <si>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</si>
  <si>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</si>
  <si>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</si>
  <si>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</si>
  <si>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</si>
  <si>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</si>
  <si>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</si>
  <si>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</si>
  <si>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</si>
  <si>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</si>
  <si>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</si>
  <si>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</si>
  <si>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</si>
  <si>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</si>
  <si>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</si>
  <si>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</si>
  <si>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</si>
  <si>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</si>
  <si>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</si>
  <si>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</si>
  <si>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</si>
  <si>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</si>
  <si>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</si>
  <si>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</si>
  <si>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</si>
  <si>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</si>
  <si>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</si>
  <si>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</si>
  <si>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</si>
  <si>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</si>
  <si>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</si>
  <si>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</si>
  <si>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</si>
  <si>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</si>
  <si>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</si>
  <si>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</si>
  <si>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</si>
  <si>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</si>
  <si>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</si>
  <si>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</si>
  <si>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</si>
  <si>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</si>
  <si>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</si>
  <si>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</si>
  <si>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</si>
  <si>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</si>
  <si>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</si>
  <si>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</si>
  <si>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</si>
  <si>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</si>
  <si>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</si>
  <si>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</si>
  <si>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</si>
  <si>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</si>
  <si>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</si>
  <si>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</si>
  <si>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</si>
  <si>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</si>
  <si>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</si>
  <si>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</si>
  <si>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</si>
  <si>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</si>
  <si>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</si>
  <si>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</si>
  <si>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</si>
  <si>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</si>
  <si>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</si>
  <si>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</si>
  <si>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</si>
  <si>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</si>
  <si>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</si>
  <si>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</si>
  <si>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</si>
  <si>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</si>
  <si>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</si>
  <si>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</si>
  <si>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</si>
  <si>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</si>
  <si>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</si>
  <si>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</si>
  <si>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</si>
  <si>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</si>
  <si>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</si>
  <si>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</si>
  <si>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</si>
  <si>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</si>
  <si>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</si>
  <si>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</si>
  <si>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</si>
  <si>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</si>
  <si>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</si>
  <si>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</si>
  <si>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</si>
  <si>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</si>
  <si>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</si>
  <si>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</si>
  <si>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</si>
  <si>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</si>
  <si>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</si>
  <si>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</si>
  <si>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</si>
  <si>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</si>
  <si>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</si>
  <si>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</si>
  <si>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</si>
  <si>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</si>
  <si>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</si>
  <si>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</si>
  <si>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</si>
  <si>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</si>
  <si>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</si>
  <si>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</si>
  <si>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</si>
  <si>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</si>
  <si>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</si>
  <si>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</si>
  <si>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</si>
  <si>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</si>
  <si>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</si>
  <si>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</si>
  <si>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</si>
  <si>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</si>
  <si>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</si>
  <si>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</si>
  <si>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</si>
  <si>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</si>
  <si>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</si>
  <si>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</si>
  <si>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</si>
  <si>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</si>
  <si>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</si>
  <si>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</si>
  <si>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</si>
  <si>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</si>
  <si>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</si>
  <si>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</si>
  <si>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</si>
  <si>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</si>
  <si>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</si>
  <si>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</si>
  <si>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</si>
  <si>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</si>
  <si>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</si>
  <si>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</si>
  <si>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</si>
  <si>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</si>
  <si>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</si>
  <si>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</si>
  <si>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</si>
  <si>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</si>
  <si>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</si>
  <si>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</si>
  <si>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</si>
  <si>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</si>
  <si>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</si>
  <si>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</si>
  <si>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</si>
  <si>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</si>
  <si>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</si>
  <si>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</si>
  <si>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</si>
  <si>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</si>
  <si>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</si>
  <si>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</si>
  <si>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</si>
  <si>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</si>
  <si>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</si>
  <si>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</si>
  <si>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</si>
  <si>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</si>
  <si>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</si>
  <si>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</si>
  <si>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</si>
  <si>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</si>
  <si>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</si>
  <si>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</si>
  <si>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</si>
  <si>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</si>
  <si>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</si>
  <si>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</si>
  <si>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</si>
  <si>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</si>
  <si>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</si>
  <si>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</si>
  <si>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</si>
  <si>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</si>
  <si>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</si>
  <si>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</si>
  <si>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</si>
  <si>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</si>
  <si>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</si>
  <si>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</si>
  <si>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</si>
  <si>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</si>
  <si>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</si>
  <si>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</si>
  <si>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</si>
  <si>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</si>
  <si>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</si>
  <si>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</si>
  <si>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</si>
  <si>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</si>
  <si>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</si>
  <si>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</si>
  <si>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</si>
  <si>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</si>
  <si>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</si>
  <si>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</si>
  <si>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</si>
  <si>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</si>
  <si>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</si>
  <si>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</si>
  <si>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</si>
  <si>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</si>
  <si>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</si>
  <si>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</si>
  <si>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</si>
  <si>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</si>
  <si>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</si>
  <si>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</si>
  <si>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</si>
  <si>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</si>
  <si>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</si>
  <si>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</si>
  <si>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</si>
  <si>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</si>
  <si>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</si>
  <si>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</si>
  <si>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</si>
  <si>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</si>
  <si>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</si>
  <si>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</si>
  <si>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</si>
  <si>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</si>
  <si>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</si>
  <si>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</si>
  <si>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</si>
  <si>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</si>
  <si>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</si>
  <si>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</si>
  <si>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</si>
  <si>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</si>
  <si>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</si>
  <si>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</si>
  <si>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</si>
  <si>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</si>
  <si>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</si>
  <si>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</si>
  <si>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</si>
  <si>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</si>
  <si>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</si>
  <si>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</si>
  <si>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</si>
  <si>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</si>
  <si>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</si>
  <si>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</si>
  <si>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</si>
  <si>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</si>
  <si>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</si>
  <si>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</si>
  <si>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</si>
  <si>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</si>
  <si>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</si>
  <si>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</si>
  <si>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</si>
  <si>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</si>
  <si>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</si>
  <si>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</si>
  <si>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</si>
  <si>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</si>
  <si>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</si>
  <si>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</si>
  <si>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</si>
  <si>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</si>
  <si>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</si>
  <si>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</si>
  <si>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</si>
  <si>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</si>
  <si>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</si>
  <si>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</si>
  <si>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</si>
  <si>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</si>
  <si>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</si>
  <si>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</si>
  <si>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</si>
  <si>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</si>
  <si>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</si>
  <si>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</si>
  <si>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</si>
  <si>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</si>
  <si>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</si>
  <si>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</si>
  <si>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</si>
  <si>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</si>
  <si>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</si>
  <si>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</si>
  <si>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</si>
  <si>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</si>
  <si>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</si>
  <si>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</si>
  <si>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</si>
  <si>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</si>
  <si>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</si>
  <si>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</si>
  <si>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</si>
  <si>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</si>
  <si>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</si>
  <si>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</si>
  <si>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</si>
  <si>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</si>
  <si>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</si>
  <si>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</si>
  <si>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</si>
  <si>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</si>
  <si>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</si>
  <si>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</si>
  <si>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</si>
  <si>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</si>
  <si>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</si>
  <si>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</si>
  <si>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</si>
  <si>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</si>
  <si>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</si>
  <si>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</si>
  <si>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</si>
  <si>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</si>
  <si>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</si>
  <si>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</si>
  <si>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</si>
  <si>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</si>
  <si>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</si>
  <si>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</si>
  <si>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</si>
  <si>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</si>
  <si>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</si>
  <si>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</si>
  <si>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</si>
  <si>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</si>
  <si>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</si>
  <si>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</si>
  <si>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</si>
  <si>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</si>
  <si>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</si>
  <si>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</si>
  <si>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</si>
  <si>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</si>
  <si>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</si>
  <si>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</si>
  <si>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</si>
  <si>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</si>
  <si>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</si>
  <si>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</si>
  <si>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</si>
  <si>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</si>
  <si>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</si>
  <si>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</si>
  <si>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</si>
  <si>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</si>
  <si>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</si>
  <si>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</si>
  <si>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</si>
  <si>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</si>
  <si>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</si>
  <si>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</si>
  <si>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</si>
  <si>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</si>
  <si>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</si>
  <si>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</si>
  <si>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</si>
  <si>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</si>
  <si>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</si>
  <si>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</si>
  <si>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</si>
  <si>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</si>
  <si>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</si>
  <si>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</si>
  <si>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</si>
  <si>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</si>
  <si>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</si>
  <si>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</si>
  <si>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</si>
  <si>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</si>
  <si>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</si>
  <si>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</si>
  <si>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</si>
  <si>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</si>
  <si>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</si>
  <si>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</si>
  <si>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</si>
  <si>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</si>
  <si>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</si>
  <si>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</si>
  <si>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</si>
  <si>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</si>
  <si>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</si>
  <si>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</si>
  <si>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</si>
  <si>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</si>
  <si>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</si>
  <si>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</si>
  <si>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</si>
  <si>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</si>
  <si>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</si>
  <si>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</si>
  <si>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</si>
  <si>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</si>
  <si>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</si>
  <si>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</si>
  <si>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</si>
  <si>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</si>
  <si>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</si>
  <si>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</si>
  <si>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</si>
  <si>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</si>
  <si>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</si>
  <si>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</si>
  <si>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</si>
  <si>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</si>
  <si>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</si>
  <si>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</si>
  <si>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</si>
  <si>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</si>
  <si>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</si>
  <si>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</si>
  <si>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</si>
  <si>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</si>
  <si>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</si>
  <si>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</si>
  <si>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</si>
  <si>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</si>
  <si>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</si>
  <si>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</si>
  <si>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</si>
  <si>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</si>
  <si>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</si>
  <si>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</si>
  <si>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</si>
  <si>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</si>
  <si>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</si>
  <si>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</si>
  <si>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</si>
  <si>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</si>
  <si>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</si>
  <si>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</si>
  <si>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</si>
  <si>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</si>
  <si>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</si>
  <si>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</si>
  <si>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</si>
  <si>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</si>
  <si>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</si>
  <si>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</si>
  <si>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</si>
  <si>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</si>
  <si>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</si>
  <si>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</si>
  <si>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</si>
  <si>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</si>
  <si>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</si>
  <si>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</si>
  <si>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</si>
  <si>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</si>
  <si>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</si>
  <si>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</si>
  <si>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</si>
  <si>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</si>
  <si>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</si>
  <si>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</si>
  <si>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</si>
  <si>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</si>
  <si>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</si>
  <si>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</si>
  <si>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</si>
  <si>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</si>
  <si>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</si>
  <si>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</si>
  <si>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</si>
  <si>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</si>
  <si>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</si>
  <si>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</si>
  <si>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</si>
  <si>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</si>
  <si>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</si>
  <si>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</si>
  <si>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</si>
  <si>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</si>
  <si>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</si>
  <si>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</si>
  <si>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</si>
  <si>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</si>
  <si>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</si>
  <si>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</si>
  <si>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</si>
  <si>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</si>
  <si>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</si>
  <si>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</si>
  <si>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</si>
  <si>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</si>
  <si>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</si>
  <si>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</si>
  <si>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</si>
  <si>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</si>
  <si>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</si>
  <si>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</si>
  <si>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</si>
  <si>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</si>
  <si>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</si>
  <si>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</si>
  <si>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</si>
  <si>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</si>
  <si>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</si>
  <si>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</si>
  <si>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</si>
  <si>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</si>
  <si>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</si>
  <si>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</si>
  <si>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</si>
  <si>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</si>
  <si>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</si>
  <si>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</si>
  <si>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</si>
  <si>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</si>
  <si>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</si>
  <si>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</si>
  <si>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</si>
  <si>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</si>
  <si>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</si>
  <si>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</si>
  <si>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</si>
  <si>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</si>
  <si>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</si>
  <si>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</si>
  <si>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</si>
  <si>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</si>
  <si>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</si>
  <si>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</si>
  <si>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</si>
  <si>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</si>
  <si>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</si>
  <si>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</si>
  <si>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</si>
  <si>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</si>
  <si>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</si>
  <si>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</si>
  <si>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</si>
  <si>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</si>
  <si>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</si>
  <si>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</si>
  <si>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</si>
  <si>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</si>
  <si>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</si>
  <si>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</si>
  <si>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</si>
  <si>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</si>
  <si>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</si>
  <si>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</si>
  <si>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</si>
  <si>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</si>
  <si>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</si>
  <si>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</si>
  <si>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</si>
  <si>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</si>
  <si>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</si>
  <si>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</si>
  <si>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</si>
  <si>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</si>
  <si>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</si>
  <si>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</si>
  <si>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</si>
  <si>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</si>
  <si>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</si>
  <si>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</si>
  <si>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</si>
  <si>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</si>
  <si>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</si>
  <si>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</si>
  <si>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</si>
  <si>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</si>
  <si>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</si>
  <si>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</si>
  <si>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</si>
  <si>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</si>
  <si>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</si>
  <si>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</si>
  <si>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</si>
  <si>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</si>
  <si>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</si>
  <si>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</si>
  <si>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</si>
  <si>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</si>
  <si>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</si>
  <si>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</si>
  <si>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</si>
  <si>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</si>
  <si>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</si>
  <si>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</si>
  <si>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</si>
  <si>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</si>
  <si>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</si>
  <si>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</si>
  <si>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</si>
  <si>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</si>
  <si>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</si>
  <si>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</si>
  <si>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</si>
  <si>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</si>
  <si>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</si>
  <si>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</si>
  <si>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</si>
  <si>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</si>
  <si>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</si>
  <si>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</si>
  <si>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</si>
  <si>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</si>
  <si>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</si>
  <si>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</si>
  <si>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</si>
  <si>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</si>
  <si>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</si>
  <si>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</si>
  <si>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</si>
  <si>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</si>
  <si>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</si>
  <si>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</si>
  <si>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</si>
  <si>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</si>
  <si>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</si>
  <si>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</si>
  <si>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</si>
  <si>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</si>
  <si>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</si>
  <si>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</si>
  <si>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</si>
  <si>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</si>
  <si>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</si>
  <si>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</si>
  <si>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</si>
  <si>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</si>
  <si>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</si>
  <si>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</si>
  <si>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</si>
  <si>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</si>
  <si>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</si>
  <si>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</si>
  <si>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</si>
  <si>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</si>
  <si>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</si>
  <si>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</si>
  <si>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</si>
  <si>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</si>
  <si>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</si>
  <si>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</si>
  <si>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</si>
  <si>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</si>
  <si>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</si>
  <si>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</si>
  <si>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</si>
  <si>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</si>
  <si>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</si>
  <si>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</si>
  <si>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</si>
  <si>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</si>
  <si>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</si>
  <si>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</si>
  <si>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</si>
  <si>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</si>
  <si>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</si>
  <si>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</si>
  <si>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</si>
  <si>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</si>
  <si>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</si>
  <si>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</si>
  <si>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</si>
  <si>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</si>
  <si>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</si>
  <si>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</si>
  <si>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</si>
  <si>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</si>
  <si>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</si>
  <si>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</si>
  <si>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</si>
  <si>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</si>
  <si>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</si>
  <si>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</si>
  <si>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</si>
  <si>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</si>
  <si>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</si>
  <si>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</si>
  <si>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</si>
  <si>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</si>
  <si>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</si>
  <si>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</si>
  <si>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</si>
  <si>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</si>
  <si>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</si>
  <si>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</si>
  <si>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</si>
  <si>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</si>
  <si>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</si>
  <si>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</si>
  <si>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</si>
  <si>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</si>
  <si>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</si>
  <si>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</si>
  <si>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</si>
  <si>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</si>
  <si>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</si>
  <si>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</si>
  <si>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</si>
  <si>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</si>
  <si>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</si>
  <si>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</si>
  <si>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</si>
  <si>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</si>
  <si>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</si>
  <si>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</si>
  <si>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</si>
  <si>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</si>
  <si>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</si>
  <si>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</si>
  <si>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</si>
  <si>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</si>
  <si>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</si>
  <si>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</si>
  <si>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</si>
  <si>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</si>
  <si>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</si>
  <si>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</si>
  <si>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</si>
  <si>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</si>
  <si>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</si>
  <si>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</si>
  <si>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</si>
  <si>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</si>
  <si>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</si>
  <si>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</si>
  <si>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</si>
  <si>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</si>
  <si>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</si>
  <si>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</si>
  <si>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</si>
  <si>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</si>
  <si>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</si>
  <si>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</si>
  <si>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</si>
  <si>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</si>
  <si>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</si>
  <si>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</si>
  <si>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</si>
  <si>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</si>
  <si>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</si>
  <si>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</si>
  <si>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</si>
  <si>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</si>
  <si>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</si>
  <si>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</si>
  <si>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</si>
  <si>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</si>
  <si>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</si>
  <si>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</si>
  <si>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</si>
  <si>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</si>
  <si>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</si>
  <si>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</si>
  <si>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</si>
  <si>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</si>
  <si>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</si>
  <si>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</si>
  <si>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</si>
  <si>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</si>
  <si>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</si>
  <si>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</si>
  <si>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</si>
  <si>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</si>
  <si>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</si>
  <si>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</si>
  <si>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</si>
  <si>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</si>
  <si>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</si>
  <si>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</si>
  <si>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</si>
  <si>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</si>
  <si>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</si>
  <si>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</si>
  <si>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</si>
  <si>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</si>
  <si>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</si>
  <si>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</si>
  <si>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</si>
  <si>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</si>
  <si>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</si>
  <si>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</si>
  <si>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</si>
  <si>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</si>
  <si>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</si>
  <si>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</si>
  <si>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</si>
  <si>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</si>
  <si>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</si>
  <si>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</si>
  <si>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</si>
  <si>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</si>
  <si>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</si>
  <si>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</si>
  <si>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</si>
  <si>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</si>
  <si>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</si>
  <si>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</si>
  <si>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</si>
  <si>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</si>
  <si>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</si>
  <si>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</si>
  <si>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</si>
  <si>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</si>
  <si>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</si>
  <si>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</si>
  <si>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</si>
  <si>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</si>
  <si>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</si>
  <si>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</si>
  <si>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</si>
  <si>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</si>
  <si>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</si>
  <si>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</si>
  <si>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</si>
  <si>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</si>
  <si>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</si>
  <si>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</si>
  <si>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</si>
  <si>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</si>
  <si>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</si>
  <si>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</si>
  <si>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</si>
  <si>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</si>
  <si>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</si>
  <si>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</si>
  <si>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</si>
  <si>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</si>
  <si>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</si>
  <si>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</si>
  <si>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</si>
  <si>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</si>
  <si>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</si>
  <si>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</si>
  <si>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</si>
  <si>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</si>
  <si>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</si>
  <si>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</si>
  <si>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</si>
  <si>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</si>
  <si>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</si>
  <si>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</si>
  <si>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</si>
  <si>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</si>
  <si>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</si>
  <si>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</si>
  <si>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</si>
  <si>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</si>
  <si>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</si>
  <si>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</si>
  <si>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</si>
  <si>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</si>
  <si>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</si>
  <si>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</si>
  <si>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</si>
  <si>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</si>
  <si>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</si>
  <si>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</si>
  <si>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</si>
  <si>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</si>
  <si>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</si>
  <si>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</si>
  <si>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</si>
  <si>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</si>
  <si>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</si>
  <si>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</si>
  <si>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</si>
  <si>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</si>
  <si>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</si>
  <si>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</si>
  <si>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</si>
  <si>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</si>
  <si>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</si>
  <si>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</si>
  <si>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</si>
  <si>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</si>
  <si>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</si>
  <si>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</si>
  <si>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</si>
  <si>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</si>
  <si>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</si>
  <si>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</si>
  <si>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</si>
  <si>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</si>
  <si>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</si>
  <si>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</si>
  <si>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</si>
  <si>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</si>
  <si>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</si>
  <si>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</si>
  <si>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</si>
  <si>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</si>
  <si>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</si>
  <si>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</si>
  <si>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</si>
  <si>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</si>
  <si>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</si>
  <si>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</si>
  <si>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</si>
  <si>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</si>
  <si>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</si>
  <si>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</si>
  <si>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</si>
  <si>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</si>
  <si>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</si>
  <si>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</si>
  <si>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</si>
  <si>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</si>
  <si>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</si>
  <si>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</si>
  <si>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</si>
  <si>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</si>
  <si>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</si>
  <si>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</si>
  <si>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</si>
  <si>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</si>
  <si>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</si>
  <si>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</si>
  <si>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</si>
  <si>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</si>
  <si>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</si>
  <si>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</si>
  <si>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</si>
  <si>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</si>
  <si>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</si>
  <si>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</si>
  <si>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</si>
  <si>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</si>
  <si>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</si>
  <si>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</si>
  <si>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</si>
  <si>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</si>
  <si>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</si>
  <si>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</si>
  <si>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</si>
  <si>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</si>
  <si>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</si>
  <si>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</si>
  <si>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</si>
  <si>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</si>
  <si>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</si>
  <si>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</si>
  <si>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</si>
  <si>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</si>
  <si>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</si>
  <si>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</si>
  <si>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</si>
  <si>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</si>
  <si>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</si>
  <si>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</si>
  <si>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</si>
  <si>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</si>
  <si>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</si>
  <si>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</si>
  <si>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</si>
  <si>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</si>
  <si>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</si>
  <si>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</si>
  <si>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</si>
  <si>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</si>
  <si>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</si>
  <si>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</si>
  <si>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</si>
  <si>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</si>
  <si>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</si>
  <si>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</si>
  <si>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</si>
  <si>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</si>
  <si>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</si>
  <si>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</si>
  <si>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</si>
  <si>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</si>
  <si>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</si>
  <si>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</si>
  <si>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</si>
  <si>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</si>
  <si>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</si>
  <si>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</si>
  <si>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</si>
  <si>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</si>
  <si>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</si>
  <si>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</si>
  <si>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</si>
  <si>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</si>
  <si>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</si>
  <si>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</si>
  <si>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</si>
  <si>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</si>
  <si>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</si>
  <si>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</si>
  <si>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</si>
  <si>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</si>
  <si>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</si>
  <si>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</si>
  <si>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</si>
  <si>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</si>
  <si>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</si>
  <si>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</si>
  <si>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</si>
  <si>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</si>
  <si>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</si>
  <si>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</si>
  <si>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</si>
  <si>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</si>
  <si>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</si>
  <si>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</si>
  <si>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</si>
  <si>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</si>
  <si>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</si>
  <si>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</si>
  <si>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</si>
  <si>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</si>
  <si>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</si>
  <si>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</si>
  <si>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</si>
  <si>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</si>
  <si>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</si>
  <si>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</si>
  <si>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</si>
  <si>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</si>
  <si>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</si>
  <si>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</si>
  <si>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</si>
  <si>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</si>
  <si>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</si>
  <si>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</si>
  <si>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</si>
  <si>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</si>
  <si>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</si>
  <si>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</si>
  <si>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</si>
  <si>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</si>
  <si>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</si>
  <si>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</si>
  <si>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</si>
  <si>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</si>
  <si>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</si>
  <si>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</si>
  <si>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</si>
  <si>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</si>
  <si>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</si>
  <si>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</si>
  <si>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</si>
  <si>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</si>
  <si>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</si>
  <si>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</si>
  <si>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</si>
  <si>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</si>
  <si>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</si>
  <si>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</si>
  <si>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</si>
  <si>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</si>
  <si>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</si>
  <si>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</si>
  <si>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</si>
  <si>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</si>
  <si>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</si>
  <si>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</si>
  <si>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</si>
  <si>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</si>
  <si>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</si>
  <si>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</si>
  <si>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</si>
  <si>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</si>
  <si>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</si>
  <si>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</si>
  <si>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</si>
  <si>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</si>
  <si>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</si>
  <si>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</si>
  <si>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</si>
  <si>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</si>
  <si>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</si>
  <si>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</si>
  <si>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</si>
  <si>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</si>
  <si>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</si>
  <si>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</si>
  <si>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</si>
  <si>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</si>
  <si>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</si>
  <si>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</si>
  <si>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</si>
  <si>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</si>
  <si>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</si>
  <si>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</si>
  <si>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</si>
  <si>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</si>
  <si>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</si>
  <si>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</si>
  <si>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</si>
  <si>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</si>
  <si>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</si>
  <si>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</si>
  <si>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</si>
  <si>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</si>
  <si>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</si>
  <si>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</si>
  <si>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</si>
  <si>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</si>
  <si>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</si>
  <si>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</si>
  <si>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</si>
  <si>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</si>
  <si>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</si>
  <si>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</si>
  <si>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</si>
  <si>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</si>
  <si>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</si>
  <si>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</si>
  <si>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</si>
  <si>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</si>
  <si>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</si>
  <si>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</si>
  <si>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</si>
  <si>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</si>
  <si>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</si>
  <si>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</si>
  <si>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</si>
  <si>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</si>
  <si>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</si>
  <si>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</si>
  <si>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</si>
  <si>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</si>
  <si>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</si>
  <si>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</si>
  <si>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</si>
  <si>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</si>
  <si>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</si>
  <si>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</si>
  <si>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</si>
  <si>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</si>
  <si>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</si>
  <si>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</si>
  <si>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</si>
  <si>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</si>
  <si>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</si>
  <si>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</si>
  <si>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</si>
  <si>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</si>
  <si>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</si>
  <si>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</si>
  <si>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</si>
  <si>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</si>
  <si>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</si>
  <si>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</si>
  <si>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</si>
  <si>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</si>
  <si>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</si>
  <si>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</si>
  <si>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</si>
  <si>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</si>
  <si>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</si>
  <si>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</si>
  <si>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</si>
  <si>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</si>
  <si>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</si>
  <si>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</si>
  <si>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</si>
  <si>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</si>
  <si>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</si>
  <si>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</si>
  <si>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</si>
  <si>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</si>
  <si>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</si>
  <si>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</si>
  <si>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</si>
  <si>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</si>
  <si>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</si>
  <si>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</si>
  <si>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</si>
  <si>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</si>
  <si>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</si>
  <si>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</si>
  <si>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</si>
  <si>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</si>
  <si>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</si>
  <si>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</si>
  <si>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</si>
  <si>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</si>
  <si>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</si>
  <si>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</si>
  <si>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</si>
  <si>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</si>
  <si>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</si>
  <si>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</si>
  <si>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</si>
  <si>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</si>
  <si>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</si>
  <si>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</si>
  <si>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</si>
  <si>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</si>
  <si>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</si>
  <si>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</si>
  <si>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</si>
  <si>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</si>
  <si>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</si>
  <si>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</si>
  <si>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</si>
  <si>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</si>
  <si>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</si>
  <si>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</si>
  <si>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</si>
  <si>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</si>
  <si>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</si>
  <si>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</si>
  <si>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</si>
  <si>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</si>
  <si>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</si>
  <si>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</si>
  <si>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</si>
  <si>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</si>
  <si>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</si>
  <si>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</si>
  <si>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</si>
  <si>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</si>
  <si>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</si>
  <si>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</si>
  <si>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</si>
  <si>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</si>
  <si>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</si>
  <si>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</si>
  <si>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</si>
  <si>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</si>
  <si>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</si>
  <si>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</si>
  <si>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</si>
  <si>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</si>
  <si>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</si>
  <si>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</si>
  <si>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</si>
  <si>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</si>
  <si>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</si>
  <si>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</si>
  <si>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</si>
  <si>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</si>
  <si>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</si>
  <si>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</si>
  <si>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</si>
  <si>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</si>
  <si>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</si>
  <si>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</si>
  <si>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</si>
  <si>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</si>
  <si>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</si>
  <si>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</si>
  <si>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</si>
  <si>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</si>
  <si>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</si>
  <si>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</si>
  <si>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</si>
  <si>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</si>
  <si>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</si>
  <si>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</si>
  <si>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</si>
  <si>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</si>
  <si>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</si>
  <si>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</si>
  <si>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</si>
  <si>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</si>
  <si>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</si>
  <si>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</si>
  <si>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</si>
  <si>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</si>
  <si>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</si>
  <si>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</si>
  <si>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</si>
  <si>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</si>
  <si>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</si>
  <si>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</si>
  <si>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</si>
  <si>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</si>
  <si>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</si>
  <si>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</si>
  <si>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</si>
  <si>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</si>
  <si>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</si>
  <si>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</si>
  <si>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</si>
  <si>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</si>
  <si>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</si>
  <si>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</si>
  <si>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</si>
  <si>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</si>
  <si>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</si>
  <si>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</si>
  <si>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</si>
  <si>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</si>
  <si>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</si>
  <si>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</si>
  <si>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</si>
  <si>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</si>
  <si>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</si>
  <si>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</si>
  <si>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</si>
  <si>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</si>
  <si>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</si>
  <si>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</si>
  <si>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</si>
  <si>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</si>
  <si>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</si>
  <si>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</si>
  <si>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</si>
  <si>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</si>
  <si>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</si>
  <si>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</si>
  <si>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</si>
  <si>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</si>
  <si>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</si>
  <si>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</si>
  <si>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</si>
  <si>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</si>
  <si>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</si>
  <si>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</si>
  <si>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</si>
  <si>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</si>
  <si>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</si>
  <si>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</si>
  <si>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</si>
  <si>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</si>
  <si>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</si>
  <si>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</si>
  <si>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</si>
  <si>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</si>
  <si>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</si>
  <si>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</si>
  <si>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</si>
  <si>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</si>
  <si>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</si>
  <si>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</si>
  <si>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</si>
  <si>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</si>
  <si>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</si>
  <si>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</si>
  <si>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</si>
  <si>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</si>
  <si>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</si>
  <si>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</si>
  <si>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</si>
  <si>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</si>
  <si>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</si>
  <si>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</si>
  <si>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</si>
  <si>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</si>
  <si>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</si>
  <si>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</si>
  <si>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</si>
  <si>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</si>
  <si>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</si>
  <si>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</si>
  <si>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</si>
  <si>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</si>
  <si>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</si>
  <si>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</si>
  <si>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</si>
  <si>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</si>
  <si>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</si>
  <si>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</si>
  <si>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</si>
  <si>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</si>
  <si>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</si>
  <si>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</si>
  <si>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</si>
  <si>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</si>
  <si>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</si>
  <si>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</si>
  <si>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</si>
  <si>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</si>
  <si>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</si>
  <si>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</si>
  <si>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</si>
  <si>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</si>
  <si>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</si>
  <si>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</si>
  <si>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</si>
  <si>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</si>
  <si>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</si>
  <si>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</si>
  <si>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</si>
  <si>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</si>
  <si>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</si>
  <si>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</si>
  <si>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</si>
  <si>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</si>
  <si>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</si>
  <si>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</si>
  <si>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</si>
  <si>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</si>
  <si>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</si>
  <si>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</si>
  <si>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</si>
  <si>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</si>
  <si>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</si>
  <si>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</si>
  <si>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</si>
  <si>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</si>
  <si>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</si>
  <si>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</si>
  <si>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</si>
  <si>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</si>
  <si>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</si>
  <si>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</si>
  <si>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</si>
  <si>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</si>
  <si>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</si>
  <si>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</si>
  <si>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</si>
  <si>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</si>
  <si>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</si>
  <si>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</si>
  <si>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</si>
  <si>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</si>
  <si>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</si>
  <si>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</si>
  <si>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</si>
  <si>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</si>
  <si>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</si>
  <si>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</si>
  <si>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</si>
  <si>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</si>
  <si>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</si>
  <si>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</si>
  <si>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</si>
  <si>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</si>
  <si>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</si>
  <si>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</si>
  <si>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</si>
  <si>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</si>
  <si>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</si>
  <si>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</si>
  <si>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</si>
  <si>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</si>
  <si>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</si>
  <si>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</si>
  <si>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</si>
  <si>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</si>
  <si>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</si>
  <si>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</si>
  <si>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</si>
  <si>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</si>
  <si>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</si>
  <si>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</si>
  <si>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</si>
  <si>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</si>
  <si>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</si>
  <si>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</si>
  <si>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</si>
  <si>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</si>
  <si>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</si>
  <si>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</si>
  <si>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</si>
  <si>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</si>
  <si>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</si>
  <si>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</si>
  <si>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</si>
  <si>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</si>
  <si>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</si>
  <si>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</si>
  <si>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</si>
  <si>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</si>
  <si>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</si>
  <si>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</si>
  <si>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</si>
  <si>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</si>
  <si>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</si>
  <si>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</si>
  <si>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</si>
  <si>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</si>
  <si>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</si>
  <si>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</si>
  <si>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</si>
  <si>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</si>
  <si>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</si>
  <si>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</si>
  <si>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</si>
  <si>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</si>
  <si>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</si>
  <si>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</si>
  <si>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</si>
  <si>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</si>
  <si>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</si>
  <si>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</si>
  <si>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</si>
  <si>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</si>
  <si>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</si>
  <si>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</si>
  <si>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</si>
  <si>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</si>
  <si>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</si>
  <si>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</si>
  <si>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</si>
  <si>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</si>
  <si>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</si>
  <si>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</si>
  <si>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</si>
  <si>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</si>
  <si>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</si>
  <si>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</si>
  <si>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</si>
  <si>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</si>
  <si>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</si>
  <si>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</si>
  <si>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</si>
  <si>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</si>
  <si>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</si>
  <si>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</si>
  <si>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</si>
  <si>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</si>
  <si>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</si>
  <si>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</si>
  <si>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</si>
  <si>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</si>
  <si>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</si>
  <si>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</si>
  <si>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</si>
  <si>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</si>
  <si>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</si>
  <si>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</si>
  <si>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</si>
  <si>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</si>
  <si>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</si>
  <si>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</si>
  <si>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</si>
  <si>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</si>
  <si>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</si>
  <si>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</si>
  <si>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</si>
  <si>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</si>
  <si>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</si>
  <si>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</si>
  <si>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</si>
  <si>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</si>
  <si>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</si>
  <si>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</si>
  <si>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</si>
  <si>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</si>
  <si>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</si>
  <si>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</si>
  <si>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</si>
  <si>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</si>
  <si>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</si>
  <si>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</si>
  <si>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</si>
  <si>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</si>
  <si>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</si>
  <si>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</si>
  <si>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</si>
  <si>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</si>
  <si>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</si>
  <si>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</si>
  <si>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</si>
  <si>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</si>
  <si>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</si>
  <si>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</si>
  <si>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</si>
  <si>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</si>
  <si>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</si>
  <si>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</si>
  <si>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</si>
  <si>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</si>
  <si>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</si>
  <si>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</si>
  <si>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</si>
  <si>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</si>
  <si>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</si>
  <si>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</si>
  <si>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</si>
  <si>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</si>
  <si>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</si>
  <si>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</si>
  <si>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</si>
  <si>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</si>
  <si>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</si>
  <si>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</si>
  <si>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</si>
  <si>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</si>
  <si>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</si>
  <si>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</si>
  <si>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</si>
  <si>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</si>
  <si>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</si>
  <si>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</si>
  <si>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</si>
  <si>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</si>
  <si>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</si>
  <si>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</si>
  <si>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</si>
  <si>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</si>
  <si>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</si>
  <si>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</si>
  <si>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</si>
  <si>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</si>
  <si>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</si>
  <si>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</si>
  <si>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</si>
  <si>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</si>
  <si>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</si>
  <si>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</si>
  <si>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</si>
  <si>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</si>
  <si>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</si>
  <si>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</si>
  <si>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</si>
  <si>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</si>
  <si>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</si>
  <si>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</si>
  <si>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</si>
  <si>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</si>
  <si>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</si>
  <si>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</si>
  <si>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</si>
  <si>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</si>
  <si>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</si>
  <si>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</si>
  <si>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</si>
  <si>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</si>
  <si>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</si>
  <si>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</si>
  <si>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</si>
  <si>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</si>
  <si>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</si>
  <si>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</si>
  <si>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</si>
  <si>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</si>
  <si>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</si>
  <si>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</si>
  <si>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</si>
  <si>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</si>
  <si>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</si>
  <si>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</si>
  <si>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</si>
  <si>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</si>
  <si>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</si>
  <si>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</si>
  <si>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</si>
  <si>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</si>
  <si>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</si>
  <si>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</si>
  <si>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</si>
  <si>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</si>
  <si>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</si>
  <si>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</si>
  <si>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</si>
  <si>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</si>
  <si>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</si>
  <si>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</si>
  <si>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</si>
  <si>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</si>
  <si>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</si>
  <si>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</si>
  <si>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</si>
  <si>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</si>
  <si>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</si>
  <si>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</si>
  <si>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</si>
  <si>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</si>
  <si>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</si>
  <si>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</si>
  <si>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</si>
  <si>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</si>
  <si>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</si>
  <si>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</si>
  <si>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</si>
  <si>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</si>
  <si>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</si>
  <si>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</si>
  <si>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</si>
  <si>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</si>
  <si>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</si>
  <si>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</si>
  <si>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</si>
  <si>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</si>
  <si>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</si>
  <si>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</si>
  <si>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</si>
  <si>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</si>
  <si>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</si>
  <si>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</si>
  <si>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</si>
  <si>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</si>
  <si>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</si>
  <si>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</si>
  <si>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</si>
  <si>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</si>
  <si>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</si>
  <si>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</si>
  <si>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</si>
  <si>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</si>
  <si>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</si>
  <si>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</si>
  <si>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</si>
  <si>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</si>
  <si>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</si>
  <si>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</si>
  <si>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</si>
  <si>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</si>
  <si>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</si>
  <si>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</si>
  <si>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</si>
  <si>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</si>
  <si>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</si>
  <si>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</si>
  <si>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</si>
  <si>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</si>
  <si>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</si>
  <si>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</si>
  <si>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</si>
  <si>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</si>
  <si>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</si>
  <si>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</si>
  <si>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</si>
  <si>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</si>
  <si>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</si>
  <si>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</si>
  <si>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</si>
  <si>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</si>
  <si>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</si>
  <si>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</si>
  <si>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</si>
  <si>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</si>
  <si>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</si>
  <si>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</si>
  <si>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</si>
  <si>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</si>
  <si>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</si>
  <si>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</si>
  <si>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</si>
  <si>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</si>
  <si>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</si>
  <si>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</si>
  <si>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</si>
  <si>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</si>
  <si>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</si>
  <si>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</si>
  <si>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</si>
  <si>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</si>
  <si>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</si>
  <si>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</si>
  <si>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</si>
  <si>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</si>
  <si>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</si>
  <si>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</si>
  <si>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</si>
  <si>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</si>
  <si>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</si>
  <si>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</si>
  <si>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</si>
  <si>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</si>
  <si>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</si>
  <si>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</si>
  <si>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</si>
  <si>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</si>
  <si>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</si>
  <si>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</si>
  <si>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</si>
  <si>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</si>
  <si>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</si>
  <si>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</si>
  <si>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</si>
  <si>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</si>
  <si>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</si>
  <si>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</si>
  <si>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</si>
  <si>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</si>
  <si>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</si>
  <si>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</si>
  <si>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</si>
  <si>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</si>
  <si>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</si>
  <si>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</si>
  <si>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</si>
  <si>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</si>
  <si>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</si>
  <si>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</si>
  <si>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</si>
  <si>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</si>
  <si>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</si>
  <si>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</si>
  <si>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</si>
  <si>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</si>
  <si>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</si>
  <si>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</si>
  <si>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</si>
  <si>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</si>
  <si>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</si>
  <si>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</si>
  <si>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</si>
  <si>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</si>
  <si>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</si>
  <si>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</si>
  <si>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</si>
  <si>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</si>
  <si>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</si>
  <si>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</si>
  <si>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</si>
  <si>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</si>
  <si>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</si>
  <si>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</si>
  <si>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</si>
  <si>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</si>
  <si>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</si>
  <si>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</si>
  <si>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</si>
  <si>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</si>
  <si>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</si>
  <si>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</si>
  <si>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</si>
  <si>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</si>
  <si>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</si>
  <si>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</si>
  <si>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</si>
  <si>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</si>
  <si>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</si>
  <si>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</si>
  <si>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</si>
  <si>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</si>
  <si>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</si>
  <si>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</si>
  <si>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</si>
  <si>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</si>
  <si>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</si>
  <si>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</si>
  <si>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</si>
  <si>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</si>
  <si>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</si>
  <si>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</si>
  <si>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</si>
  <si>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</si>
  <si>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</si>
  <si>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</si>
  <si>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</si>
  <si>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</si>
  <si>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</si>
  <si>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</si>
  <si>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</si>
  <si>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</si>
  <si>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</si>
  <si>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</si>
  <si>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</si>
  <si>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</si>
  <si>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</si>
  <si>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</si>
  <si>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</si>
  <si>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</si>
  <si>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</si>
  <si>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</si>
  <si>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</si>
  <si>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</si>
  <si>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</si>
  <si>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</si>
  <si>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</si>
  <si>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</si>
  <si>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</si>
  <si>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</si>
  <si>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</si>
  <si>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</si>
  <si>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</si>
  <si>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</si>
  <si>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</si>
  <si>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</si>
  <si>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</si>
  <si>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</si>
  <si>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</si>
  <si>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</si>
  <si>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</si>
  <si>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</si>
  <si>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</si>
  <si>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</si>
  <si>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</si>
  <si>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</si>
  <si>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</si>
  <si>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</si>
  <si>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</si>
  <si>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</si>
  <si>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</si>
  <si>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</si>
  <si>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</si>
  <si>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</si>
  <si>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</si>
  <si>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</si>
  <si>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</si>
  <si>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</si>
  <si>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</si>
  <si>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</si>
  <si>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</si>
  <si>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</si>
  <si>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</si>
  <si>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</si>
  <si>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</si>
  <si>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</si>
  <si>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</si>
  <si>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</si>
  <si>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</si>
  <si>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</si>
  <si>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</si>
  <si>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</si>
  <si>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</si>
  <si>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</si>
  <si>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</si>
  <si>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</si>
  <si>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</si>
  <si>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</si>
  <si>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</si>
  <si>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</si>
  <si>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</si>
  <si>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</si>
  <si>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</si>
  <si>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</si>
  <si>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</si>
  <si>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</si>
  <si>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</si>
  <si>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</si>
  <si>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</si>
  <si>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</si>
  <si>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</si>
  <si>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</si>
  <si>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</si>
  <si>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</si>
  <si>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</si>
  <si>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</si>
  <si>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</si>
  <si>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</si>
  <si>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</si>
  <si>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</si>
  <si>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</si>
  <si>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</si>
  <si>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</si>
  <si>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</si>
  <si>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</si>
  <si>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</si>
  <si>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</si>
  <si>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</si>
  <si>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</si>
  <si>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</si>
  <si>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</si>
  <si>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</si>
  <si>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</si>
  <si>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</si>
  <si>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</si>
  <si>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</si>
  <si>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</si>
  <si>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</si>
  <si>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</si>
  <si>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</si>
  <si>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</si>
  <si>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</si>
  <si>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</si>
  <si>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</si>
  <si>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</si>
  <si>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</si>
  <si>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</si>
  <si>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</si>
  <si>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</si>
  <si>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</si>
  <si>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</si>
  <si>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</si>
  <si>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</si>
  <si>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</si>
  <si>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</si>
  <si>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</si>
  <si>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</si>
  <si>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</si>
  <si>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</si>
  <si>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</si>
  <si>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</si>
  <si>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</si>
  <si>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</si>
  <si>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</si>
  <si>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</si>
  <si>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</si>
  <si>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</si>
  <si>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</si>
  <si>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</si>
  <si>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</si>
  <si>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</si>
  <si>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</si>
  <si>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</si>
  <si>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</si>
  <si>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</si>
  <si>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</si>
  <si>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</si>
  <si>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</si>
  <si>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</si>
  <si>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</si>
  <si>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</si>
  <si>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</si>
  <si>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</si>
  <si>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</si>
  <si>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</si>
  <si>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</si>
  <si>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</si>
  <si>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</si>
  <si>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</si>
  <si>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</si>
  <si>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</si>
  <si>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</si>
  <si>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</si>
  <si>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</si>
  <si>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</si>
  <si>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</si>
  <si>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</si>
  <si>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</si>
  <si>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</si>
  <si>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</si>
  <si>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</si>
  <si>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</si>
  <si>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</si>
  <si>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</si>
  <si>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</si>
  <si>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</si>
  <si>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</si>
  <si>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</si>
  <si>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</si>
  <si>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</si>
  <si>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</si>
  <si>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</si>
  <si>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</si>
  <si>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</si>
  <si>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</si>
  <si>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</si>
  <si>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</si>
  <si>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</si>
  <si>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</si>
  <si>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</si>
  <si>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</si>
  <si>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</si>
  <si>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</si>
  <si>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</si>
  <si>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</si>
  <si>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</si>
  <si>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</si>
  <si>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</si>
  <si>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</si>
  <si>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</si>
  <si>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</si>
  <si>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</si>
  <si>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</si>
  <si>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</si>
  <si>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</si>
  <si>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</si>
  <si>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</si>
  <si>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</si>
  <si>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</si>
  <si>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</si>
  <si>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</si>
  <si>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</si>
  <si>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</si>
  <si>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</si>
  <si>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</si>
  <si>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</si>
  <si>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</si>
  <si>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</si>
  <si>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</si>
  <si>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</si>
  <si>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</si>
  <si>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</si>
  <si>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</si>
  <si>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</si>
  <si>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</si>
  <si>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</si>
  <si>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</si>
  <si>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</si>
  <si>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</si>
  <si>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</si>
  <si>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</si>
  <si>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</si>
  <si>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</si>
  <si>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</si>
  <si>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</si>
  <si>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</si>
  <si>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</si>
  <si>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</si>
  <si>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</si>
  <si>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</si>
  <si>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</si>
  <si>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</si>
  <si>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</si>
  <si>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</si>
  <si>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</si>
  <si>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</si>
  <si>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</si>
  <si>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</si>
  <si>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</si>
  <si>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</si>
  <si>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</si>
  <si>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</si>
  <si>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</si>
  <si>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</si>
  <si>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</si>
  <si>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</si>
  <si>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</si>
  <si>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</si>
  <si>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</si>
  <si>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</si>
  <si>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</si>
  <si>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</si>
  <si>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</si>
  <si>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</si>
  <si>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</si>
  <si>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</si>
  <si>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</si>
  <si>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</si>
  <si>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</si>
  <si>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</si>
  <si>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</si>
  <si>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</si>
  <si>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</si>
  <si>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</si>
  <si>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</si>
  <si>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</si>
  <si>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</si>
  <si>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</si>
  <si>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</si>
  <si>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</si>
  <si>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</si>
  <si>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</si>
  <si>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</si>
  <si>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</si>
  <si>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</si>
  <si>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</si>
  <si>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</si>
  <si>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</si>
  <si>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</si>
  <si>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</si>
  <si>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</si>
  <si>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</si>
  <si>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</si>
  <si>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</si>
  <si>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</si>
  <si>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</si>
  <si>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</si>
  <si>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</si>
  <si>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</si>
  <si>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</si>
  <si>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</si>
  <si>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</si>
  <si>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</si>
  <si>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</si>
  <si>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</si>
  <si>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</si>
  <si>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</si>
  <si>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</si>
  <si>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</si>
  <si>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</si>
  <si>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</si>
  <si>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</si>
  <si>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</si>
  <si>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</si>
  <si>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</si>
  <si>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</si>
  <si>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</si>
  <si>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</si>
  <si>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</si>
  <si>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</si>
  <si>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</si>
  <si>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</si>
  <si>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</si>
  <si>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</si>
  <si>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</si>
  <si>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</si>
  <si>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</si>
  <si>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</si>
  <si>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</si>
  <si>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</si>
  <si>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</si>
  <si>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</si>
  <si>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</si>
  <si>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</si>
  <si>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</si>
  <si>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</si>
  <si>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</si>
  <si>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</si>
  <si>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</si>
  <si>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</si>
  <si>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</si>
  <si>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</si>
  <si>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</si>
  <si>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</si>
  <si>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</si>
  <si>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</si>
  <si>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</si>
  <si>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</si>
  <si>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</si>
  <si>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</si>
  <si>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</si>
  <si>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</si>
  <si>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</si>
  <si>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</si>
  <si>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</si>
  <si>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</si>
  <si>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</si>
  <si>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</si>
  <si>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</si>
  <si>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</si>
  <si>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</si>
  <si>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</si>
  <si>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</si>
  <si>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</si>
  <si>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</si>
  <si>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</si>
  <si>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</si>
  <si>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</si>
  <si>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</si>
  <si>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</si>
  <si>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</si>
  <si>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</si>
  <si>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</si>
  <si>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</si>
  <si>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</si>
  <si>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</si>
  <si>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</si>
  <si>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</si>
  <si>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</si>
  <si>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</si>
  <si>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</si>
  <si>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</si>
  <si>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</si>
  <si>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</si>
  <si>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</si>
  <si>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</si>
  <si>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</si>
  <si>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</si>
  <si>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</si>
  <si>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</si>
  <si>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</si>
  <si>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</si>
  <si>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</si>
  <si>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</si>
  <si>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</si>
  <si>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</si>
  <si>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</si>
  <si>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</si>
  <si>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</si>
  <si>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</si>
  <si>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</si>
  <si>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</si>
  <si>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</si>
  <si>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</si>
  <si>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</si>
  <si>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</si>
  <si>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</si>
  <si>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</si>
  <si>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</si>
  <si>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</si>
  <si>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</si>
  <si>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</si>
  <si>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</si>
  <si>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</si>
  <si>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</si>
  <si>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</si>
  <si>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</si>
  <si>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</si>
  <si>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</si>
  <si>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</si>
  <si>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</si>
  <si>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</si>
  <si>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</si>
  <si>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</si>
  <si>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</si>
  <si>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</si>
  <si>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</si>
  <si>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</si>
  <si>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</si>
  <si>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</si>
  <si>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</si>
  <si>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</si>
  <si>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</si>
  <si>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</si>
  <si>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</si>
  <si>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</si>
  <si>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</si>
  <si>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</si>
  <si>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</si>
  <si>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</si>
  <si>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</si>
  <si>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</si>
  <si>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</si>
  <si>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</si>
  <si>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</si>
  <si>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</si>
  <si>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</si>
  <si>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</si>
  <si>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</si>
  <si>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</si>
  <si>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</si>
  <si>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</si>
  <si>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</si>
  <si>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</si>
  <si>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</si>
  <si>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</si>
  <si>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</si>
  <si>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</si>
  <si>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</si>
  <si>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</si>
  <si>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</si>
  <si>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</si>
  <si>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</si>
  <si>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</si>
  <si>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</si>
  <si>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</si>
  <si>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</si>
  <si>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</si>
  <si>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</si>
  <si>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</si>
  <si>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</si>
  <si>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</si>
  <si>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</si>
  <si>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</si>
  <si>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</si>
  <si>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</si>
  <si>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</si>
  <si>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</si>
  <si>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</si>
  <si>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</si>
  <si>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</si>
  <si>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</si>
  <si>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</si>
  <si>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</si>
  <si>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</si>
  <si>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</si>
  <si>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</si>
  <si>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</si>
  <si>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</si>
  <si>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</si>
  <si>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</si>
  <si>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</si>
  <si>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</si>
  <si>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</si>
  <si>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</si>
  <si>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</si>
  <si>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</si>
  <si>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</si>
  <si>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</si>
  <si>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</si>
  <si>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</si>
  <si>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</si>
  <si>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</si>
  <si>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</si>
  <si>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</si>
  <si>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</si>
  <si>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</si>
  <si>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</si>
  <si>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</si>
  <si>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</si>
  <si>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</si>
  <si>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</si>
  <si>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</si>
  <si>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</si>
  <si>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</si>
  <si>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</si>
  <si>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</si>
  <si>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</si>
  <si>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</si>
  <si>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</si>
  <si>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</si>
  <si>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</si>
  <si>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</si>
  <si>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</si>
  <si>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</si>
  <si>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</si>
  <si>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</si>
  <si>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</si>
  <si>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</si>
  <si>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</si>
  <si>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</si>
  <si>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</si>
  <si>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</si>
  <si>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</si>
  <si>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</si>
  <si>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</si>
  <si>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</si>
  <si>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</si>
  <si>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</si>
  <si>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</si>
  <si>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</si>
  <si>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</si>
  <si>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</si>
  <si>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</si>
  <si>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</si>
  <si>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</si>
  <si>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</si>
  <si>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</si>
  <si>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</si>
  <si>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</si>
  <si>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</si>
  <si>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</si>
  <si>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</si>
  <si>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</si>
  <si>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</si>
  <si>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</si>
  <si>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</si>
  <si>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</si>
  <si>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</si>
  <si>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</si>
  <si>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</si>
  <si>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</si>
  <si>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</si>
  <si>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</si>
  <si>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</si>
  <si>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</si>
  <si>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</si>
  <si>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</si>
  <si>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</si>
  <si>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</si>
  <si>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</si>
  <si>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</si>
  <si>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</si>
  <si>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</si>
  <si>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</si>
  <si>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</si>
  <si>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</si>
  <si>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</si>
  <si>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</si>
  <si>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</si>
  <si>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</si>
  <si>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</si>
  <si>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</si>
  <si>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</si>
  <si>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</si>
  <si>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</si>
  <si>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</si>
  <si>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</si>
  <si>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</si>
  <si>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</si>
  <si>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</si>
  <si>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</si>
  <si>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</si>
  <si>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</si>
  <si>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</si>
  <si>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</si>
  <si>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</si>
  <si>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</si>
  <si>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</si>
  <si>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</si>
  <si>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</si>
  <si>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</si>
  <si>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</si>
  <si>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</si>
  <si>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</si>
  <si>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</si>
  <si>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</si>
  <si>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</si>
  <si>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</si>
  <si>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</si>
  <si>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</si>
  <si>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</si>
  <si>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</si>
  <si>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</si>
  <si>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</si>
  <si>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</si>
  <si>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</si>
  <si>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</si>
  <si>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</si>
  <si>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</si>
  <si>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</si>
  <si>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</si>
  <si>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</si>
  <si>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</si>
  <si>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</si>
  <si>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</si>
  <si>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</si>
  <si>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</si>
  <si>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</si>
  <si>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</si>
  <si>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</si>
  <si>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</si>
  <si>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</si>
  <si>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</si>
  <si>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</si>
  <si>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</si>
  <si>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</si>
  <si>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</si>
  <si>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</si>
  <si>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</si>
  <si>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</si>
  <si>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</si>
  <si>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</si>
  <si>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</si>
  <si>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</si>
  <si>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</si>
  <si>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</si>
  <si>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</si>
  <si>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</si>
  <si>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</si>
  <si>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</si>
  <si>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</si>
  <si>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</si>
  <si>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</si>
  <si>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</si>
  <si>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</si>
  <si>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</si>
  <si>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</si>
  <si>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</si>
  <si>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</si>
  <si>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</si>
  <si>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</si>
  <si>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</si>
  <si>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</si>
  <si>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</si>
  <si>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</si>
  <si>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</si>
  <si>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</si>
  <si>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</si>
  <si>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</si>
  <si>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</si>
  <si>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</si>
  <si>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</si>
  <si>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</si>
  <si>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</si>
  <si>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</si>
  <si>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</si>
  <si>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</si>
  <si>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</si>
  <si>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</si>
  <si>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</si>
  <si>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</si>
  <si>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</si>
  <si>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</si>
  <si>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</si>
  <si>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</si>
  <si>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</si>
  <si>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</si>
  <si>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</si>
  <si>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</si>
  <si>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</si>
  <si>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</si>
  <si>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</si>
  <si>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</si>
  <si>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</si>
  <si>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</si>
  <si>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</si>
  <si>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</si>
  <si>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</si>
  <si>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</si>
  <si>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</si>
  <si>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</si>
  <si>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</si>
  <si>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</si>
  <si>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</si>
  <si>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</si>
  <si>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</si>
  <si>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</si>
  <si>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</si>
  <si>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</si>
  <si>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</si>
  <si>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</si>
  <si>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</si>
  <si>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</si>
  <si>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</si>
  <si>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</si>
  <si>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</si>
  <si>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</si>
  <si>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</si>
  <si>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</si>
  <si>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</si>
  <si>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</si>
  <si>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</si>
  <si>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</si>
  <si>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</si>
  <si>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</si>
  <si>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</si>
  <si>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</si>
  <si>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</si>
  <si>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</si>
  <si>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</si>
  <si>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</si>
  <si>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</si>
  <si>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</si>
  <si>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</si>
  <si>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</si>
  <si>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</si>
  <si>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</si>
  <si>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</si>
  <si>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</si>
  <si>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</si>
  <si>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</si>
  <si>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</si>
  <si>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</si>
  <si>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</si>
  <si>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</si>
  <si>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</si>
  <si>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</si>
  <si>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</si>
  <si>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</si>
  <si>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</si>
  <si>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</si>
  <si>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</si>
  <si>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</si>
  <si>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</si>
  <si>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</si>
  <si>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</si>
  <si>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</si>
  <si>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</si>
  <si>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</si>
  <si>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</si>
  <si>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</si>
  <si>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</si>
  <si>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</si>
  <si>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</si>
  <si>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</si>
  <si>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</si>
  <si>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</si>
  <si>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</si>
  <si>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</si>
  <si>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</si>
  <si>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</si>
  <si>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</si>
  <si>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</si>
  <si>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</si>
  <si>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</si>
  <si>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</si>
  <si>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</si>
  <si>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</si>
  <si>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</si>
  <si>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</si>
  <si>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</si>
  <si>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</si>
  <si>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</si>
  <si>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</si>
  <si>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</si>
  <si>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</si>
  <si>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</si>
  <si>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</si>
  <si>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</si>
  <si>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</si>
  <si>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</si>
  <si>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</si>
  <si>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</si>
  <si>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</si>
  <si>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</si>
  <si>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</si>
  <si>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</si>
  <si>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</si>
  <si>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</si>
  <si>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</si>
  <si>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</si>
  <si>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</si>
  <si>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</si>
  <si>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</si>
  <si>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</si>
  <si>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</si>
  <si>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</si>
  <si>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</si>
  <si>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</si>
  <si>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</si>
  <si>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</si>
  <si>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</si>
  <si>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</si>
  <si>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</si>
  <si>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</si>
  <si>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</si>
  <si>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</si>
  <si>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</si>
  <si>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</si>
  <si>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</si>
  <si>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</si>
  <si>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</si>
  <si>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</si>
  <si>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</si>
  <si>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</si>
  <si>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</si>
  <si>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</si>
  <si>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</si>
  <si>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</si>
  <si>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</si>
  <si>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</si>
  <si>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</si>
  <si>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</si>
  <si>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</si>
  <si>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</si>
  <si>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</si>
  <si>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</si>
  <si>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</si>
  <si>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</si>
  <si>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</si>
  <si>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</si>
  <si>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</si>
  <si>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</si>
  <si>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</si>
  <si>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</si>
  <si>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</si>
  <si>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</si>
  <si>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</si>
  <si>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</si>
  <si>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</si>
  <si>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</si>
  <si>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</si>
  <si>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</si>
  <si>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</si>
  <si>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</si>
  <si>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</si>
  <si>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</si>
  <si>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</si>
  <si>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</si>
  <si>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</si>
  <si>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</si>
  <si>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</si>
  <si>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</si>
  <si>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</si>
  <si>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</si>
  <si>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</si>
  <si>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</si>
  <si>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</si>
  <si>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</si>
  <si>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</si>
  <si>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</si>
  <si>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</si>
  <si>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</si>
  <si>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</si>
  <si>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</si>
  <si>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</si>
  <si>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</si>
  <si>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</si>
  <si>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</si>
  <si>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</si>
  <si>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</si>
  <si>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</si>
  <si>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</si>
  <si>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</si>
  <si>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</si>
  <si>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</si>
  <si>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</si>
  <si>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</si>
  <si>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</si>
  <si>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</si>
  <si>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</si>
  <si>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</si>
  <si>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</si>
  <si>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</si>
  <si>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</si>
  <si>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</si>
  <si>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</si>
  <si>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</si>
  <si>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</si>
  <si>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</si>
  <si>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</si>
  <si>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</si>
  <si>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</si>
  <si>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</si>
  <si>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</si>
  <si>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</si>
  <si>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</si>
  <si>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</si>
  <si>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</si>
  <si>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</si>
  <si>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</si>
  <si>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</si>
  <si>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</si>
  <si>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</si>
  <si>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</si>
  <si>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</si>
  <si>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</si>
  <si>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</si>
  <si>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</si>
  <si>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</si>
  <si>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</si>
  <si>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</si>
  <si>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</si>
  <si>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</si>
  <si>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</si>
  <si>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</si>
  <si>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</si>
  <si>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</si>
  <si>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</si>
  <si>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</si>
  <si>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</si>
  <si>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</si>
  <si>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</si>
  <si>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</si>
  <si>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</si>
  <si>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</si>
  <si>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</si>
  <si>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</si>
  <si>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</si>
  <si>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</si>
  <si>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</si>
  <si>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</si>
  <si>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</si>
  <si>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</si>
  <si>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</si>
  <si>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</si>
  <si>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</si>
  <si>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</si>
  <si>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</si>
  <si>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</si>
  <si>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</si>
  <si>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</si>
  <si>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</si>
  <si>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</si>
  <si>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</si>
  <si>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</si>
  <si>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</si>
  <si>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</si>
  <si>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</si>
  <si>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</si>
  <si>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</si>
  <si>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</si>
  <si>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</si>
  <si>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</si>
  <si>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</si>
  <si>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</si>
  <si>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</si>
  <si>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</si>
  <si>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</si>
  <si>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</si>
  <si>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</si>
  <si>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</si>
  <si>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</si>
  <si>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</si>
  <si>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</si>
  <si>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</si>
  <si>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</si>
  <si>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</si>
  <si>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</si>
  <si>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</si>
  <si>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</si>
  <si>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</si>
  <si>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</si>
  <si>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</si>
  <si>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</si>
  <si>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</si>
  <si>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</si>
  <si>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</si>
  <si>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</si>
  <si>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</si>
  <si>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</si>
  <si>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</si>
  <si>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</si>
  <si>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</si>
  <si>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</si>
  <si>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</si>
  <si>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</si>
  <si>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</si>
  <si>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</si>
  <si>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</si>
  <si>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</si>
  <si>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</si>
  <si>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</si>
  <si>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</si>
  <si>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</si>
  <si>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</si>
  <si>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</si>
  <si>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</si>
  <si>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</si>
  <si>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</si>
  <si>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</si>
  <si>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</si>
  <si>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</si>
  <si>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</si>
  <si>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</si>
  <si>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</si>
  <si>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</si>
  <si>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</si>
  <si>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</si>
  <si>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</si>
  <si>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</si>
  <si>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</si>
  <si>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</si>
  <si>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</si>
  <si>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</si>
  <si>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</si>
  <si>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</si>
  <si>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</si>
  <si>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</si>
  <si>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</si>
  <si>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</si>
  <si>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</si>
  <si>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</si>
  <si>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</si>
  <si>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</si>
  <si>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</si>
  <si>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</si>
  <si>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</si>
  <si>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</si>
  <si>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</si>
  <si>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</si>
  <si>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</si>
  <si>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</si>
  <si>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</si>
  <si>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</si>
  <si>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</si>
  <si>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</si>
  <si>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</si>
  <si>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</si>
  <si>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</si>
  <si>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</si>
  <si>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</si>
  <si>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</si>
  <si>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</si>
  <si>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</si>
  <si>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</si>
  <si>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</si>
  <si>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</si>
  <si>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</si>
  <si>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</si>
  <si>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</si>
  <si>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</si>
  <si>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</si>
  <si>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</si>
  <si>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</si>
  <si>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</si>
  <si>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</si>
  <si>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</si>
  <si>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</si>
  <si>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</si>
  <si>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</si>
  <si>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</si>
  <si>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</si>
  <si>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</si>
  <si>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</si>
  <si>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</si>
  <si>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</si>
  <si>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</si>
  <si>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</si>
  <si>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</si>
  <si>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</si>
  <si>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</si>
  <si>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</si>
  <si>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</si>
  <si>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</si>
  <si>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</si>
  <si>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</si>
  <si>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</si>
  <si>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</si>
  <si>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</si>
  <si>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</si>
  <si>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</si>
  <si>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</si>
  <si>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</si>
  <si>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</si>
  <si>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</si>
  <si>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</si>
  <si>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</si>
  <si>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</si>
  <si>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</si>
  <si>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</si>
  <si>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</si>
  <si>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</si>
  <si>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</si>
  <si>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</si>
  <si>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</si>
  <si>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</si>
  <si>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</si>
  <si>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</si>
  <si>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</si>
  <si>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</si>
  <si>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</si>
  <si>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</si>
  <si>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</si>
  <si>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</si>
  <si>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</si>
  <si>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</si>
  <si>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</si>
  <si>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</si>
  <si>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</si>
  <si>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</si>
  <si>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</si>
  <si>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</si>
  <si>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</si>
  <si>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</si>
  <si>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</si>
  <si>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</si>
  <si>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</si>
  <si>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</si>
  <si>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</si>
  <si>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</si>
  <si>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</si>
  <si>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</si>
  <si>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</si>
  <si>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</si>
  <si>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</si>
  <si>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</si>
  <si>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</si>
  <si>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</si>
  <si>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</si>
  <si>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</si>
  <si>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</si>
  <si>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</si>
  <si>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</si>
  <si>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</si>
  <si>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</si>
  <si>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</si>
  <si>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</si>
  <si>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</si>
  <si>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</si>
  <si>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</si>
  <si>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</si>
  <si>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</si>
  <si>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</si>
  <si>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</si>
  <si>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</si>
  <si>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</si>
  <si>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</si>
  <si>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</si>
  <si>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</si>
  <si>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</si>
  <si>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</si>
  <si>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</si>
  <si>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</si>
  <si>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</si>
  <si>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</si>
  <si>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</si>
  <si>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</si>
  <si>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</si>
  <si>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</si>
  <si>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</si>
  <si>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</si>
  <si>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</si>
  <si>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</si>
  <si>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</si>
  <si>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</si>
  <si>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</si>
  <si>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</si>
  <si>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</si>
  <si>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</si>
  <si>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</si>
  <si>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</si>
  <si>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</si>
  <si>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</si>
  <si>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</si>
  <si>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</si>
  <si>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</si>
  <si>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</si>
  <si>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</si>
  <si>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</si>
  <si>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</si>
  <si>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</si>
  <si>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</si>
  <si>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</si>
  <si>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</si>
  <si>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</si>
  <si>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</si>
  <si>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</si>
  <si>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</si>
  <si>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</si>
  <si>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</si>
  <si>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</si>
  <si>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</si>
  <si>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</si>
  <si>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</si>
  <si>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</si>
  <si>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</si>
  <si>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</si>
  <si>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</si>
  <si>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</si>
  <si>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</si>
  <si>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</si>
  <si>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</si>
  <si>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</si>
  <si>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</si>
  <si>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</si>
  <si>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</si>
  <si>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</si>
  <si>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</si>
  <si>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</si>
  <si>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</si>
  <si>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</si>
  <si>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</si>
  <si>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</si>
  <si>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</si>
  <si>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</si>
  <si>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</si>
  <si>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</si>
  <si>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</si>
  <si>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</si>
  <si>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</si>
  <si>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</si>
  <si>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</si>
  <si>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</si>
  <si>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</si>
  <si>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</si>
  <si>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</si>
  <si>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</si>
  <si>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</si>
  <si>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</si>
  <si>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</si>
  <si>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</si>
  <si>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</si>
  <si>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</si>
  <si>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</si>
  <si>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</si>
  <si>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</si>
  <si>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</si>
  <si>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</si>
  <si>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</si>
  <si>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</si>
  <si>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</si>
  <si>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</si>
  <si>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</si>
  <si>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</si>
  <si>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</si>
  <si>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</si>
  <si>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</si>
  <si>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</si>
  <si>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</si>
  <si>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</si>
  <si>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</si>
  <si>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</si>
  <si>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</si>
  <si>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</si>
  <si>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</si>
  <si>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</si>
  <si>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</si>
  <si>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</si>
  <si>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</si>
  <si>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</si>
  <si>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</si>
  <si>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</si>
  <si>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</si>
  <si>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</si>
  <si>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</si>
  <si>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</si>
  <si>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</si>
  <si>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</si>
  <si>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</si>
  <si>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</si>
  <si>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</si>
  <si>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</si>
  <si>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</si>
  <si>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</si>
  <si>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</si>
  <si>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</si>
  <si>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</si>
  <si>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</si>
  <si>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</si>
  <si>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</si>
  <si>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</si>
  <si>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</si>
  <si>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</si>
  <si>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</si>
  <si>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</si>
  <si>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</si>
  <si>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</si>
  <si>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</si>
  <si>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</si>
  <si>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</si>
  <si>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</si>
  <si>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</si>
  <si>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</si>
  <si>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</si>
  <si>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</si>
  <si>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</si>
  <si>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</si>
  <si>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</si>
  <si>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</si>
  <si>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</si>
  <si>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</si>
  <si>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</si>
  <si>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</si>
  <si>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</si>
  <si>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</si>
  <si>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</si>
  <si>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</si>
  <si>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</si>
  <si>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</si>
  <si>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</si>
  <si>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</si>
  <si>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</si>
  <si>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</si>
  <si>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</si>
  <si>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</si>
  <si>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</si>
  <si>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</si>
  <si>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</si>
  <si>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</si>
  <si>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</si>
  <si>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</si>
  <si>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</si>
  <si>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</si>
  <si>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</si>
  <si>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</si>
  <si>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</si>
  <si>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</si>
  <si>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</si>
  <si>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</si>
  <si>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</si>
  <si>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</si>
  <si>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</si>
  <si>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</si>
  <si>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</si>
  <si>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</si>
  <si>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</si>
  <si>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</si>
  <si>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</si>
  <si>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</si>
  <si>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</si>
  <si>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</si>
  <si>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</si>
  <si>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</si>
  <si>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</si>
  <si>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</si>
  <si>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</si>
  <si>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</si>
  <si>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</si>
  <si>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</si>
  <si>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</si>
  <si>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</si>
  <si>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</si>
  <si>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</si>
  <si>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</si>
  <si>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</si>
  <si>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</si>
  <si>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</si>
  <si>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</si>
  <si>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</si>
  <si>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</si>
  <si>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</si>
  <si>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</si>
  <si>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</si>
  <si>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</si>
  <si>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</si>
  <si>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</si>
  <si>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</si>
  <si>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</si>
  <si>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</si>
  <si>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</si>
  <si>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</si>
  <si>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</si>
  <si>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</si>
  <si>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</si>
  <si>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</si>
  <si>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</si>
  <si>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</si>
  <si>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</si>
  <si>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</si>
  <si>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</si>
  <si>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</si>
  <si>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</si>
  <si>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</si>
  <si>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</si>
  <si>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</si>
  <si>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</si>
  <si>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</si>
  <si>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</si>
  <si>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</si>
  <si>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</si>
  <si>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</si>
  <si>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</si>
  <si>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</si>
  <si>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</si>
  <si>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</si>
  <si>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</si>
  <si>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</si>
  <si>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</si>
  <si>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</si>
  <si>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</si>
  <si>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</si>
  <si>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</si>
  <si>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</si>
  <si>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</si>
  <si>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</si>
  <si>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</si>
  <si>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</si>
  <si>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</si>
  <si>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</si>
  <si>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</si>
  <si>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</si>
  <si>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</si>
  <si>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</si>
  <si>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</si>
  <si>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</si>
  <si>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</si>
  <si>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</si>
  <si>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</si>
  <si>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</si>
  <si>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</si>
  <si>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</si>
  <si>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</si>
  <si>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</si>
  <si>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</si>
  <si>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</si>
  <si>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</si>
  <si>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</si>
  <si>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</si>
  <si>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</si>
  <si>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</si>
  <si>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</si>
  <si>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</si>
  <si>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</si>
  <si>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</si>
  <si>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</si>
  <si>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</si>
  <si>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</si>
  <si>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</si>
  <si>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</si>
  <si>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</si>
  <si>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</si>
  <si>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</si>
  <si>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</si>
  <si>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</si>
  <si>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</si>
  <si>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</si>
  <si>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</si>
  <si>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</si>
  <si>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</si>
  <si>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</si>
  <si>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</si>
  <si>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</si>
  <si>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</si>
  <si>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</si>
  <si>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</si>
  <si>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</si>
  <si>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</si>
  <si>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</si>
  <si>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</si>
  <si>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</si>
  <si>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</si>
  <si>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</si>
  <si>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</si>
  <si>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</si>
  <si>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</si>
  <si>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</si>
  <si>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</si>
  <si>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</si>
  <si>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</si>
  <si>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</si>
  <si>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</si>
  <si>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</si>
  <si>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</si>
  <si>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</si>
  <si>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</si>
  <si>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</si>
  <si>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</si>
  <si>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</si>
  <si>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</si>
  <si>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</si>
  <si>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</si>
  <si>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</si>
  <si>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</si>
  <si>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</si>
  <si>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</si>
  <si>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</si>
  <si>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</si>
  <si>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</si>
  <si>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</si>
  <si>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</si>
  <si>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</si>
  <si>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</si>
  <si>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</si>
  <si>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</si>
  <si>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</si>
  <si>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</si>
  <si>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</si>
  <si>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</si>
  <si>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</si>
  <si>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</si>
  <si>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</si>
  <si>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</si>
  <si>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</si>
  <si>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</si>
  <si>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</si>
  <si>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</si>
  <si>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</si>
  <si>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</si>
  <si>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</si>
  <si>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</si>
  <si>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</si>
  <si>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</si>
  <si>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</si>
  <si>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</si>
  <si>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</si>
  <si>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</si>
  <si>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</si>
  <si>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</si>
  <si>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</si>
  <si>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</si>
  <si>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</si>
  <si>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</si>
  <si>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</si>
  <si>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</si>
  <si>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</si>
  <si>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</si>
  <si>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</si>
  <si>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</si>
  <si>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</si>
  <si>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</si>
  <si>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</si>
  <si>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</si>
  <si>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</si>
  <si>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</si>
  <si>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</si>
  <si>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</si>
  <si>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</si>
  <si>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</si>
  <si>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</si>
  <si>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</si>
  <si>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</si>
  <si>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</si>
  <si>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</si>
  <si>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</si>
  <si>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</si>
  <si>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</si>
  <si>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</si>
  <si>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</si>
  <si>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</si>
  <si>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</si>
  <si>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</si>
  <si>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</si>
  <si>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</si>
  <si>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</si>
  <si>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</si>
  <si>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</si>
  <si>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</si>
  <si>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</si>
  <si>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</si>
  <si>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</si>
  <si>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</si>
  <si>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</si>
  <si>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</si>
  <si>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</si>
  <si>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</si>
  <si>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</si>
  <si>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</si>
  <si>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</si>
  <si>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</si>
  <si>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</si>
  <si>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</si>
  <si>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</si>
  <si>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</si>
  <si>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</si>
  <si>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</si>
  <si>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</si>
  <si>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</si>
  <si>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</si>
  <si>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</si>
  <si>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</si>
  <si>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</si>
  <si>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</si>
  <si>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</si>
  <si>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</si>
  <si>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</si>
  <si>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</si>
  <si>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</si>
  <si>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</si>
  <si>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</si>
  <si>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</si>
  <si>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</si>
  <si>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</si>
  <si>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</si>
  <si>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</si>
  <si>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</si>
  <si>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</si>
  <si>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</si>
  <si>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</si>
  <si>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</si>
  <si>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</si>
  <si>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</si>
  <si>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</si>
  <si>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</si>
  <si>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</si>
  <si>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</si>
  <si>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</si>
  <si>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</si>
  <si>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</si>
  <si>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</si>
  <si>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</si>
  <si>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</si>
  <si>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</si>
  <si>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</si>
  <si>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</si>
  <si>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</si>
  <si>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</si>
  <si>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</si>
  <si>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</si>
  <si>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</si>
  <si>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</si>
  <si>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</si>
  <si>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</si>
  <si>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</si>
  <si>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</si>
  <si>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</si>
  <si>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</si>
  <si>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</si>
  <si>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</si>
  <si>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</si>
  <si>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</si>
  <si>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</si>
  <si>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</si>
  <si>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</si>
  <si>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</si>
  <si>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</si>
  <si>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</si>
  <si>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</si>
  <si>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</si>
  <si>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</si>
  <si>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</si>
  <si>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</si>
  <si>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</si>
  <si>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</si>
  <si>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</si>
  <si>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</si>
  <si>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</si>
  <si>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</si>
  <si>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</si>
  <si>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</si>
  <si>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</si>
  <si>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</si>
  <si>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</si>
  <si>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</si>
  <si>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</si>
  <si>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</si>
  <si>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</si>
  <si>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</si>
  <si>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</si>
  <si>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</si>
  <si>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</si>
  <si>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</si>
  <si>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</si>
  <si>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</si>
  <si>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</si>
  <si>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</si>
  <si>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</si>
  <si>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</si>
  <si>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</si>
  <si>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</si>
  <si>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</si>
  <si>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</si>
  <si>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</si>
  <si>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</si>
  <si>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</si>
  <si>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</si>
  <si>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</si>
  <si>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</si>
  <si>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</si>
  <si>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</si>
  <si>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</si>
  <si>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</si>
  <si>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</si>
  <si>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</si>
  <si>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</si>
  <si>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</si>
  <si>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</si>
  <si>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</si>
  <si>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</si>
  <si>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</si>
  <si>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</si>
  <si>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</si>
  <si>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</si>
  <si>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</si>
  <si>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</si>
  <si>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</si>
  <si>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</si>
  <si>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</si>
  <si>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</si>
  <si>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</si>
  <si>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</si>
  <si>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</si>
  <si>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</si>
  <si>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</si>
  <si>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</si>
  <si>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</si>
  <si>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</si>
  <si>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</si>
  <si>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</si>
  <si>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</si>
  <si>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</si>
  <si>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</si>
  <si>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</si>
  <si>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</si>
  <si>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</si>
  <si>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</si>
  <si>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</si>
  <si>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</si>
  <si>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</si>
  <si>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</si>
  <si>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</si>
  <si>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</si>
  <si>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</si>
  <si>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</si>
  <si>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</si>
  <si>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</si>
  <si>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</si>
  <si>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</si>
  <si>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</si>
  <si>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</si>
  <si>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</si>
  <si>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</si>
  <si>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</si>
  <si>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</si>
  <si>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</si>
  <si>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</si>
  <si>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</si>
  <si>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</si>
  <si>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</si>
  <si>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</si>
  <si>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</si>
  <si>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</si>
  <si>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</si>
  <si>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</si>
  <si>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</si>
  <si>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</si>
  <si>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</si>
  <si>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</si>
  <si>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</si>
  <si>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</si>
  <si>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</si>
  <si>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</si>
  <si>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</si>
  <si>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</si>
  <si>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</si>
  <si>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</si>
  <si>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</si>
  <si>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</si>
  <si>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</si>
  <si>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</si>
  <si>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</si>
  <si>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</si>
  <si>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</si>
  <si>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</si>
  <si>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</si>
  <si>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</si>
  <si>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</si>
  <si>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</si>
  <si>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</si>
  <si>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</si>
  <si>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</si>
  <si>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</si>
  <si>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</si>
  <si>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</si>
  <si>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</si>
  <si>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</si>
  <si>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</si>
  <si>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</si>
  <si>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</si>
  <si>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</si>
  <si>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</si>
  <si>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</si>
  <si>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</si>
  <si>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</si>
  <si>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</si>
  <si>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</si>
  <si>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</si>
  <si>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</si>
  <si>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</si>
  <si>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</si>
  <si>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</si>
  <si>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</si>
  <si>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</si>
  <si>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</si>
  <si>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</si>
  <si>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</si>
  <si>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</si>
  <si>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</si>
  <si>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</si>
  <si>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</si>
  <si>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</si>
  <si>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</si>
  <si>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</si>
  <si>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</si>
  <si>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</si>
  <si>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</si>
  <si>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</si>
  <si>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</si>
  <si>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</si>
  <si>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</si>
  <si>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</si>
  <si>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</si>
  <si>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</si>
  <si>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</si>
  <si>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</si>
  <si>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</si>
  <si>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</si>
  <si>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</si>
  <si>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</si>
  <si>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</si>
  <si>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</si>
  <si>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</si>
  <si>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</si>
  <si>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</si>
  <si>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</si>
  <si>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</si>
  <si>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</si>
  <si>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</si>
  <si>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</si>
  <si>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</si>
  <si>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</si>
  <si>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</si>
  <si>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</si>
  <si>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</si>
  <si>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</si>
  <si>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</si>
  <si>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</si>
  <si>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</si>
  <si>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</si>
  <si>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</si>
  <si>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</si>
  <si>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</si>
  <si>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</si>
  <si>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</si>
  <si>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</si>
  <si>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</si>
  <si>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</si>
  <si>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</si>
  <si>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</si>
  <si>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</si>
  <si>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</si>
  <si>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</si>
  <si>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</si>
  <si>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</si>
  <si>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</si>
  <si>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</si>
  <si>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</si>
  <si>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</si>
  <si>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</si>
  <si>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</si>
  <si>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</si>
  <si>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</si>
  <si>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</si>
  <si>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</si>
  <si>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</si>
  <si>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</si>
  <si>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</si>
  <si>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</si>
  <si>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</si>
  <si>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</si>
  <si>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</si>
  <si>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</si>
  <si>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</si>
  <si>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</si>
  <si>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</si>
  <si>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</si>
  <si>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</si>
  <si>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</si>
  <si>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</si>
  <si>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</si>
  <si>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</si>
  <si>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</si>
  <si>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</si>
  <si>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</si>
  <si>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</si>
  <si>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</si>
  <si>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</si>
  <si>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</si>
  <si>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</si>
  <si>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</si>
  <si>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</si>
  <si>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</si>
  <si>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</si>
  <si>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</si>
  <si>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</si>
  <si>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</si>
  <si>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</si>
  <si>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</si>
  <si>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</si>
  <si>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</si>
  <si>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</si>
  <si>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</si>
  <si>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</si>
  <si>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</si>
  <si>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</si>
  <si>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</si>
  <si>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</si>
  <si>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</si>
  <si>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</si>
  <si>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</si>
  <si>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</si>
  <si>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</si>
  <si>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</si>
  <si>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</si>
  <si>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</si>
  <si>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</si>
  <si>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</si>
  <si>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</si>
  <si>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</si>
  <si>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</si>
  <si>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</si>
  <si>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</si>
  <si>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</si>
  <si>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</si>
  <si>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</si>
  <si>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</si>
  <si>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</si>
  <si>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</si>
  <si>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</si>
  <si>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</si>
  <si>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</si>
  <si>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</si>
  <si>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</si>
  <si>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</si>
  <si>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</si>
  <si>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</si>
  <si>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</si>
  <si>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</si>
  <si>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</si>
  <si>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</si>
  <si>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</si>
  <si>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</si>
  <si>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</si>
  <si>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</si>
  <si>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</si>
  <si>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</si>
  <si>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</si>
  <si>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</si>
  <si>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</si>
  <si>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</si>
  <si>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</si>
  <si>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</si>
  <si>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</si>
  <si>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</si>
  <si>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</si>
  <si>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</si>
  <si>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</si>
  <si>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</si>
  <si>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</si>
  <si>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</si>
  <si>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</si>
  <si>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</si>
  <si>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</si>
  <si>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</si>
  <si>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</si>
  <si>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</si>
  <si>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</si>
  <si>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</si>
  <si>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</si>
  <si>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</si>
  <si>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</si>
  <si>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</si>
  <si>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</si>
  <si>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</si>
  <si>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</si>
  <si>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</si>
  <si>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</si>
  <si>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</si>
  <si>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</si>
  <si>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</si>
  <si>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</si>
  <si>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</si>
  <si>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</si>
  <si>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</si>
  <si>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</si>
  <si>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</si>
  <si>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</si>
  <si>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</si>
  <si>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</si>
  <si>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</si>
  <si>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</si>
  <si>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</si>
  <si>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</si>
  <si>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</si>
  <si>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</si>
  <si>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</si>
  <si>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</si>
  <si>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</si>
  <si>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</si>
  <si>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</si>
  <si>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</si>
  <si>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</si>
  <si>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</si>
  <si>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</si>
  <si>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</si>
  <si>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</si>
  <si>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</si>
  <si>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</si>
  <si>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</si>
  <si>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</si>
  <si>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</si>
  <si>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</si>
  <si>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</si>
  <si>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</si>
  <si>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</si>
  <si>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</si>
  <si>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</si>
  <si>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</si>
  <si>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</si>
  <si>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</si>
  <si>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</si>
  <si>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</si>
  <si>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</si>
  <si>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</si>
  <si>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</si>
  <si>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</si>
  <si>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</si>
  <si>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</si>
  <si>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</si>
  <si>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</si>
  <si>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</si>
  <si>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</si>
  <si>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</si>
  <si>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</si>
  <si>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</si>
  <si>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</si>
  <si>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</si>
  <si>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</si>
  <si>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</si>
  <si>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</si>
  <si>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</si>
  <si>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</si>
  <si>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</si>
  <si>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</si>
  <si>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</si>
  <si>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</si>
  <si>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</si>
  <si>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</si>
  <si>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</si>
  <si>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</si>
  <si>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</si>
  <si>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</si>
  <si>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</si>
  <si>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</si>
  <si>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</si>
  <si>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</si>
  <si>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</si>
  <si>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</si>
  <si>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</si>
  <si>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</si>
  <si>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</si>
  <si>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</si>
  <si>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</si>
  <si>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</si>
  <si>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</si>
  <si>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</si>
  <si>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</si>
  <si>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</si>
  <si>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</si>
  <si>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</si>
  <si>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</si>
  <si>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</si>
  <si>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</si>
  <si>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</si>
  <si>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</si>
  <si>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</si>
  <si>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</si>
  <si>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</si>
  <si>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</si>
  <si>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</si>
  <si>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</si>
  <si>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</si>
  <si>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</si>
  <si>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</si>
  <si>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</si>
  <si>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</si>
  <si>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</si>
  <si>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</si>
  <si>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</si>
  <si>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</si>
  <si>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</si>
  <si>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</si>
  <si>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</si>
  <si>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</si>
  <si>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</si>
  <si>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</si>
  <si>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</si>
  <si>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</si>
  <si>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</si>
  <si>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</si>
  <si>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</si>
  <si>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</si>
  <si>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</si>
  <si>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</si>
  <si>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</si>
  <si>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</si>
  <si>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</si>
  <si>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</si>
  <si>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</si>
  <si>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</si>
  <si>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</si>
  <si>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</si>
  <si>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</si>
  <si>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</si>
  <si>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</si>
  <si>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</si>
  <si>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</si>
  <si>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</si>
  <si>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</si>
  <si>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</si>
  <si>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</si>
  <si>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</si>
  <si>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</si>
  <si>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</si>
  <si>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</si>
  <si>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</si>
  <si>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</si>
  <si>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</si>
  <si>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</si>
  <si>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</si>
  <si>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</si>
  <si>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</si>
  <si>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</si>
  <si>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</si>
  <si>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</si>
  <si>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</si>
  <si>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</si>
  <si>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</si>
  <si>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</si>
  <si>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</si>
  <si>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</si>
  <si>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</si>
  <si>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</si>
  <si>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</si>
  <si>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</si>
  <si>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</si>
  <si>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</si>
  <si>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</si>
  <si>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</si>
  <si>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</si>
  <si>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</si>
  <si>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</si>
  <si>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</si>
  <si>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</si>
  <si>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</si>
  <si>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</si>
  <si>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</si>
  <si>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</si>
  <si>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</si>
  <si>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</si>
  <si>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</si>
  <si>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</si>
  <si>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</si>
  <si>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</si>
  <si>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</si>
  <si>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</si>
  <si>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</si>
  <si>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</si>
  <si>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</si>
  <si>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</si>
  <si>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</si>
  <si>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</si>
  <si>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</si>
  <si>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</si>
  <si>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</si>
  <si>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</si>
  <si>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</si>
  <si>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</si>
  <si>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</si>
  <si>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</si>
  <si>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</si>
  <si>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</si>
  <si>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</si>
  <si>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</si>
  <si>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</si>
  <si>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</si>
  <si>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</si>
  <si>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</si>
  <si>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</si>
  <si>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</si>
  <si>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</si>
  <si>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</si>
  <si>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</si>
  <si>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</si>
  <si>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</si>
  <si>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</si>
  <si>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</si>
  <si>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</si>
  <si>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</si>
  <si>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</si>
  <si>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</si>
  <si>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</si>
  <si>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</si>
  <si>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</si>
  <si>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</si>
  <si>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</si>
  <si>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</si>
  <si>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</si>
  <si>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</si>
  <si>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</si>
  <si>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</si>
  <si>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</si>
  <si>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</si>
  <si>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</si>
  <si>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</si>
  <si>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</si>
  <si>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</si>
  <si>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</si>
  <si>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</si>
  <si>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</si>
  <si>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</si>
  <si>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</si>
  <si>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</si>
  <si>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</si>
  <si>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</si>
  <si>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</si>
  <si>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</si>
  <si>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</si>
  <si>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</si>
  <si>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</si>
  <si>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</si>
  <si>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</si>
  <si>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</si>
  <si>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</si>
  <si>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</si>
  <si>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</si>
  <si>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</si>
  <si>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</si>
  <si>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</si>
  <si>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</si>
  <si>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</si>
  <si>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</si>
  <si>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</si>
  <si>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</si>
  <si>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</si>
  <si>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</si>
  <si>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</si>
  <si>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</si>
  <si>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</si>
  <si>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</si>
  <si>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</si>
  <si>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</si>
  <si>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</si>
  <si>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</si>
  <si>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</si>
  <si>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</si>
  <si>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</si>
  <si>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</si>
  <si>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</si>
  <si>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</si>
  <si>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</si>
  <si>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</si>
  <si>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</si>
  <si>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</si>
  <si>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</si>
  <si>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</si>
  <si>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</si>
  <si>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</si>
  <si>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</si>
  <si>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</si>
  <si>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</si>
  <si>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</si>
  <si>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</si>
  <si>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</si>
  <si>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</si>
  <si>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</si>
  <si>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</si>
  <si>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</si>
  <si>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</si>
  <si>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</si>
  <si>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</si>
  <si>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</si>
  <si>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</si>
  <si>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</si>
  <si>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</si>
  <si>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</si>
  <si>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</si>
  <si>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</si>
  <si>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</si>
  <si>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</si>
  <si>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</si>
  <si>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</si>
  <si>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</si>
  <si>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</si>
  <si>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</si>
  <si>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</si>
  <si>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</si>
  <si>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</si>
  <si>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</si>
  <si>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</si>
  <si>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</si>
  <si>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</si>
  <si>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</si>
  <si>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</si>
  <si>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</si>
  <si>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</si>
  <si>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</si>
  <si>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</si>
  <si>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</si>
  <si>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</si>
  <si>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</si>
  <si>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</si>
  <si>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</si>
  <si>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</si>
  <si>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</si>
  <si>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</si>
  <si>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</si>
  <si>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</si>
  <si>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</si>
  <si>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</si>
  <si>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</si>
  <si>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</si>
  <si>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</si>
  <si>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</si>
  <si>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</si>
  <si>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</si>
  <si>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</si>
  <si>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</si>
  <si>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</si>
  <si>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</si>
  <si>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</si>
  <si>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</si>
  <si>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</si>
  <si>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</si>
  <si>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</si>
  <si>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</si>
  <si>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</si>
  <si>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</si>
  <si>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</si>
  <si>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</si>
  <si>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</si>
  <si>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</si>
  <si>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</si>
  <si>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</si>
  <si>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</si>
  <si>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</si>
  <si>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</si>
  <si>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</si>
  <si>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</si>
  <si>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</si>
  <si>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</si>
  <si>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</si>
  <si>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</si>
  <si>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</si>
  <si>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</si>
  <si>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</si>
  <si>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</si>
  <si>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</si>
  <si>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</si>
  <si>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</si>
  <si>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</si>
  <si>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</si>
  <si>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</si>
  <si>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</si>
  <si>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</si>
  <si>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</si>
  <si>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</si>
  <si>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</si>
  <si>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</si>
  <si>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</si>
  <si>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</si>
  <si>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</si>
  <si>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</si>
  <si>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</si>
  <si>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</si>
  <si>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</si>
  <si>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</si>
  <si>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</si>
  <si>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</si>
  <si>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</si>
  <si>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</si>
  <si>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</si>
  <si>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</si>
  <si>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</si>
  <si>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</si>
  <si>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</si>
  <si>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</si>
  <si>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</si>
  <si>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</si>
  <si>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</si>
  <si>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</si>
  <si>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</si>
  <si>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</si>
  <si>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</si>
  <si>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</si>
  <si>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</si>
  <si>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</si>
  <si>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</si>
  <si>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</si>
  <si>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</si>
  <si>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</si>
  <si>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</si>
  <si>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</si>
  <si>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</si>
  <si>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</si>
  <si>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</si>
  <si>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</si>
  <si>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</si>
  <si>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</si>
  <si>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</si>
  <si>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</si>
  <si>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</si>
  <si>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</si>
  <si>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</si>
  <si>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</si>
  <si>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</si>
  <si>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</si>
  <si>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</si>
  <si>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</si>
  <si>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</si>
  <si>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</si>
  <si>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</si>
  <si>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</si>
  <si>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</si>
  <si>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</si>
  <si>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</si>
  <si>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</si>
  <si>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</si>
  <si>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</si>
  <si>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</si>
  <si>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</si>
  <si>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</si>
  <si>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</si>
  <si>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</si>
  <si>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</si>
  <si>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</si>
  <si>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</si>
  <si>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</si>
  <si>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</si>
  <si>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</si>
  <si>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</si>
  <si>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</si>
  <si>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</si>
  <si>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</si>
  <si>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</si>
  <si>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</si>
  <si>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</si>
  <si>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</si>
  <si>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</si>
  <si>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</si>
  <si>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</si>
  <si>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</si>
  <si>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</si>
  <si>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</si>
  <si>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</si>
  <si>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</si>
  <si>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</si>
  <si>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</si>
  <si>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</si>
  <si>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</si>
  <si>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</si>
  <si>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</si>
  <si>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</si>
  <si>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</si>
  <si>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</si>
  <si>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</si>
  <si>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</si>
  <si>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</si>
  <si>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</si>
  <si>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</si>
  <si>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</si>
  <si>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</si>
  <si>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</si>
  <si>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</si>
  <si>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</si>
  <si>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</si>
  <si>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</si>
  <si>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</si>
  <si>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</si>
  <si>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</si>
  <si>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</si>
  <si>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</si>
  <si>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</si>
  <si>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</si>
  <si>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</si>
  <si>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</si>
  <si>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</si>
  <si>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</si>
  <si>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</si>
  <si>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</si>
  <si>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</si>
  <si>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</si>
  <si>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</si>
  <si>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</si>
  <si>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</si>
  <si>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</si>
  <si>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</si>
  <si>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</si>
  <si>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</si>
  <si>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</si>
  <si>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</si>
  <si>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</si>
  <si>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</si>
  <si>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</si>
  <si>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</si>
  <si>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</si>
  <si>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</si>
  <si>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</si>
  <si>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</si>
  <si>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</si>
  <si>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</si>
  <si>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</si>
  <si>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</si>
  <si>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</si>
  <si>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</si>
  <si>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</si>
  <si>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</si>
  <si>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</si>
  <si>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</si>
  <si>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</si>
  <si>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</si>
  <si>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</si>
  <si>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</si>
  <si>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</si>
  <si>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</si>
  <si>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</si>
  <si>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</si>
  <si>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</si>
  <si>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</si>
  <si>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</si>
  <si>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</si>
  <si>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</si>
  <si>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</si>
  <si>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</si>
  <si>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</si>
  <si>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</si>
  <si>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</si>
  <si>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</si>
  <si>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</si>
  <si>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</si>
  <si>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</si>
  <si>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</si>
  <si>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</si>
  <si>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</si>
  <si>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</si>
  <si>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</si>
  <si>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</si>
  <si>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</si>
  <si>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</si>
  <si>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</si>
  <si>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</si>
  <si>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</si>
  <si>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</si>
  <si>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</si>
  <si>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</si>
  <si>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</si>
  <si>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</si>
  <si>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</si>
  <si>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</si>
  <si>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</si>
  <si>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</si>
  <si>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</si>
  <si>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</si>
  <si>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</si>
  <si>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</si>
  <si>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</si>
  <si>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</si>
  <si>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</si>
  <si>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</si>
  <si>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</si>
  <si>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</si>
  <si>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</si>
  <si>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</si>
  <si>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</si>
  <si>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</si>
  <si>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</si>
  <si>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</si>
  <si>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</si>
  <si>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</si>
  <si>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</si>
  <si>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</si>
  <si>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</si>
  <si>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</si>
  <si>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</si>
  <si>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</si>
  <si>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</si>
  <si>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</si>
  <si>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</si>
  <si>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</si>
  <si>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</si>
  <si>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</si>
  <si>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</si>
  <si>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</si>
  <si>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</si>
  <si>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</si>
  <si>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</si>
  <si>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</si>
  <si>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</si>
  <si>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</si>
  <si>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</si>
  <si>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</si>
  <si>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</si>
  <si>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</si>
  <si>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</si>
  <si>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</si>
  <si>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</si>
  <si>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</si>
  <si>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</si>
  <si>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</si>
  <si>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</si>
  <si>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</si>
  <si>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</si>
  <si>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</si>
  <si>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</si>
  <si>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</si>
  <si>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</si>
  <si>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</si>
  <si>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</si>
  <si>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</si>
  <si>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</si>
  <si>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</si>
  <si>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</si>
  <si>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</si>
  <si>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</si>
  <si>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</si>
  <si>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</si>
  <si>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</si>
  <si>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</si>
  <si>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</si>
  <si>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</si>
  <si>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</si>
  <si>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</si>
  <si>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</si>
  <si>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</si>
  <si>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</si>
  <si>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</si>
  <si>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</si>
  <si>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</si>
  <si>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</si>
  <si>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</si>
  <si>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</si>
  <si>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</si>
  <si>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</si>
  <si>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</si>
  <si>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</si>
  <si>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</si>
  <si>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</si>
  <si>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</si>
  <si>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</si>
  <si>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</si>
  <si>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</si>
  <si>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</si>
  <si>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</si>
  <si>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</si>
  <si>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</si>
  <si>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</si>
  <si>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</si>
  <si>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</si>
  <si>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</si>
  <si>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</si>
  <si>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</si>
  <si>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</si>
  <si>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</si>
  <si>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</si>
  <si>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</si>
  <si>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</si>
  <si>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</si>
  <si>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</si>
  <si>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</si>
  <si>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</si>
  <si>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</si>
  <si>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</si>
  <si>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</si>
  <si>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</si>
  <si>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</si>
  <si>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</si>
  <si>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</si>
  <si>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</si>
  <si>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</si>
  <si>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</si>
  <si>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</si>
  <si>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</si>
  <si>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</si>
  <si>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</si>
  <si>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</si>
  <si>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</si>
  <si>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</si>
  <si>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</si>
  <si>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</si>
  <si>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</si>
  <si>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</si>
  <si>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</si>
  <si>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</si>
  <si>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</si>
  <si>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</si>
  <si>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</si>
  <si>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</si>
  <si>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</si>
  <si>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</si>
  <si>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</si>
  <si>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</si>
  <si>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</si>
  <si>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</si>
  <si>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</si>
  <si>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</si>
  <si>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</si>
  <si>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</si>
  <si>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</si>
  <si>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</si>
  <si>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</si>
  <si>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</si>
  <si>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</si>
  <si>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</si>
  <si>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</si>
  <si>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</si>
  <si>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</si>
  <si>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</si>
  <si>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</si>
  <si>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</si>
  <si>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</si>
  <si>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</si>
  <si>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</si>
  <si>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</si>
  <si>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</si>
  <si>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</si>
  <si>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</si>
  <si>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</si>
  <si>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</si>
  <si>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</si>
  <si>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</si>
  <si>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</si>
  <si>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</si>
  <si>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</si>
  <si>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</si>
  <si>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</si>
  <si>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</si>
  <si>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</si>
  <si>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</si>
  <si>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</si>
  <si>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</si>
  <si>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</si>
  <si>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</si>
  <si>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</si>
  <si>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</si>
  <si>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</si>
  <si>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</si>
  <si>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</si>
  <si>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</si>
  <si>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</si>
  <si>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</si>
  <si>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</si>
  <si>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</si>
  <si>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</si>
  <si>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</si>
  <si>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</si>
  <si>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</si>
  <si>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</si>
  <si>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</si>
  <si>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</si>
  <si>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</si>
  <si>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</si>
  <si>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</si>
  <si>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</si>
  <si>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</si>
  <si>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</si>
  <si>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</si>
  <si>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</si>
  <si>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</si>
  <si>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</si>
  <si>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</si>
  <si>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</si>
  <si>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</si>
  <si>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</si>
  <si>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</si>
  <si>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</si>
  <si>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</si>
  <si>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</si>
  <si>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</si>
  <si>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</si>
  <si>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</si>
  <si>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</si>
  <si>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</si>
  <si>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</si>
  <si>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</si>
  <si>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</si>
  <si>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</si>
  <si>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</si>
  <si>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</si>
  <si>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</si>
  <si>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</si>
  <si>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</si>
  <si>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</si>
  <si>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</si>
  <si>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</si>
  <si>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</si>
  <si>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</si>
  <si>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</si>
  <si>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</si>
  <si>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</si>
  <si>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</si>
  <si>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</si>
  <si>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</si>
  <si>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</si>
  <si>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</si>
  <si>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</si>
  <si>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</si>
  <si>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</si>
  <si>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</si>
  <si>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</si>
  <si>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</si>
  <si>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</si>
  <si>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</si>
  <si>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</si>
  <si>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</si>
  <si>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</si>
  <si>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</si>
  <si>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</si>
  <si>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</si>
  <si>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</si>
  <si>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</si>
  <si>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</si>
  <si>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</si>
  <si>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</si>
  <si>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</si>
  <si>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</si>
  <si>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</si>
  <si>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</si>
  <si>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</si>
  <si>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</si>
  <si>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</si>
  <si>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</si>
  <si>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</si>
  <si>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</si>
  <si>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</si>
  <si>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</si>
  <si>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</si>
  <si>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</si>
  <si>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</si>
  <si>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</si>
  <si>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</si>
  <si>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</si>
  <si>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</si>
  <si>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</si>
  <si>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</si>
  <si>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</si>
  <si>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</si>
  <si>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</si>
  <si>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</si>
  <si>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</si>
  <si>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</si>
  <si>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</si>
  <si>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</si>
  <si>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</si>
  <si>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</si>
  <si>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</si>
  <si>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</si>
  <si>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</si>
  <si>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</si>
  <si>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</si>
  <si>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</si>
  <si>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</si>
  <si>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</si>
  <si>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</si>
  <si>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</si>
  <si>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</si>
  <si>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</si>
  <si>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</si>
  <si>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</si>
  <si>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</si>
  <si>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</si>
  <si>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</si>
  <si>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</si>
  <si>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</si>
  <si>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</si>
  <si>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</si>
  <si>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</si>
  <si>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</si>
  <si>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</si>
  <si>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</si>
  <si>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</si>
  <si>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</si>
  <si>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</si>
  <si>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</si>
  <si>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</si>
  <si>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</si>
  <si>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</si>
  <si>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</si>
  <si>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</si>
  <si>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</si>
  <si>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</si>
  <si>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</si>
  <si>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</si>
  <si>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</si>
  <si>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</si>
  <si>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</si>
  <si>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</si>
  <si>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</si>
  <si>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</si>
  <si>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</si>
  <si>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</si>
  <si>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</si>
  <si>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</si>
  <si>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</si>
  <si>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</si>
  <si>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</si>
  <si>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</si>
  <si>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</si>
  <si>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</si>
  <si>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</si>
  <si>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</si>
  <si>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</si>
  <si>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</si>
  <si>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</si>
  <si>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</si>
  <si>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</si>
  <si>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</si>
  <si>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</si>
  <si>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</si>
  <si>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</si>
  <si>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</si>
  <si>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</si>
  <si>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</si>
  <si>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</si>
  <si>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</si>
  <si>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</si>
  <si>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</si>
  <si>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</si>
  <si>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</si>
  <si>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</si>
  <si>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</si>
  <si>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</si>
  <si>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</si>
  <si>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</si>
  <si>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</si>
  <si>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</si>
  <si>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</si>
  <si>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</si>
  <si>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</si>
  <si>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</si>
  <si>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</si>
  <si>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</si>
  <si>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</si>
  <si>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</si>
  <si>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</si>
  <si>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</si>
  <si>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</si>
  <si>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</si>
  <si>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</si>
  <si>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</si>
  <si>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</si>
  <si>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</si>
  <si>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</si>
  <si>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</si>
  <si>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</si>
  <si>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</si>
  <si>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</si>
  <si>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</si>
  <si>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</si>
  <si>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</si>
  <si>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</si>
  <si>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</si>
  <si>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</si>
  <si>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</si>
  <si>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</si>
  <si>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</si>
  <si>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</si>
  <si>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</si>
  <si>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</si>
  <si>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</si>
  <si>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</si>
  <si>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</si>
  <si>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</si>
  <si>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</si>
  <si>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</si>
  <si>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</si>
  <si>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</si>
  <si>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</si>
  <si>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</si>
  <si>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</si>
  <si>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</si>
  <si>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</si>
  <si>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</si>
  <si>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</si>
  <si>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</si>
  <si>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</si>
  <si>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</si>
  <si>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</si>
  <si>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</si>
  <si>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</si>
  <si>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</si>
  <si>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</si>
  <si>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</si>
  <si>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</si>
  <si>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</si>
  <si>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</si>
  <si>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</si>
  <si>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</si>
  <si>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</si>
  <si>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</si>
  <si>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</si>
  <si>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</si>
  <si>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</si>
  <si>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</si>
  <si>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</si>
  <si>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</si>
  <si>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</si>
  <si>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</si>
  <si>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</si>
  <si>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</si>
  <si>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</si>
  <si>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</si>
  <si>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</si>
  <si>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</si>
  <si>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</si>
  <si>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</si>
  <si>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</si>
  <si>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</si>
  <si>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</si>
  <si>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</si>
  <si>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</si>
  <si>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</si>
  <si>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</si>
  <si>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</si>
  <si>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</si>
  <si>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</si>
  <si>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</si>
  <si>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</si>
  <si>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</si>
  <si>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</si>
  <si>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</si>
  <si>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</si>
  <si>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</si>
  <si>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</si>
  <si>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</si>
  <si>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</si>
  <si>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</si>
  <si>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</si>
  <si>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</si>
  <si>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</si>
  <si>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</si>
  <si>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</si>
  <si>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</si>
  <si>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</si>
  <si>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</si>
  <si>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</si>
  <si>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</si>
  <si>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</si>
  <si>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</si>
  <si>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</si>
  <si>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</si>
  <si>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</si>
  <si>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</si>
  <si>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</si>
  <si>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</si>
  <si>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</si>
  <si>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</si>
  <si>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</si>
  <si>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</si>
  <si>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</si>
  <si>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</si>
  <si>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</si>
  <si>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</si>
  <si>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</si>
  <si>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</si>
  <si>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</si>
  <si>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</si>
  <si>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</si>
  <si>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</si>
  <si>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</si>
  <si>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</si>
  <si>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</si>
  <si>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</si>
  <si>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</si>
  <si>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</si>
  <si>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</si>
  <si>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</si>
  <si>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</si>
  <si>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</si>
  <si>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</si>
  <si>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</si>
  <si>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</si>
  <si>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</si>
  <si>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</si>
  <si>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</si>
  <si>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</si>
  <si>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</si>
  <si>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</si>
  <si>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</si>
  <si>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</si>
  <si>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</si>
  <si>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</si>
  <si>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</si>
  <si>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</si>
  <si>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</si>
  <si>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</si>
  <si>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</si>
  <si>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</si>
  <si>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</si>
  <si>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</si>
  <si>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</si>
  <si>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</si>
  <si>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</si>
  <si>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</si>
  <si>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</si>
  <si>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</si>
  <si>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</si>
  <si>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</si>
  <si>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</si>
  <si>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</si>
  <si>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</si>
  <si>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</si>
  <si>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</si>
  <si>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</si>
  <si>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</si>
  <si>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</si>
  <si>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</si>
  <si>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</si>
  <si>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</si>
  <si>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</si>
  <si>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</si>
  <si>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</si>
  <si>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</si>
  <si>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</si>
  <si>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</si>
  <si>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</si>
  <si>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</si>
  <si>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</si>
  <si>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</si>
  <si>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</si>
  <si>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</si>
  <si>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</si>
  <si>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</si>
  <si>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</si>
  <si>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</si>
  <si>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</si>
  <si>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</si>
  <si>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</si>
  <si>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</si>
  <si>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</si>
  <si>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</si>
  <si>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</si>
  <si>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</si>
  <si>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</si>
  <si>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</si>
  <si>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</si>
  <si>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</si>
  <si>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</si>
  <si>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</si>
  <si>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</si>
  <si>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</si>
  <si>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</si>
  <si>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</si>
  <si>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</si>
  <si>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</si>
  <si>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</si>
  <si>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</si>
  <si>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</si>
  <si>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</si>
  <si>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</si>
  <si>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</si>
  <si>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</si>
  <si>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</si>
  <si>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</si>
  <si>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</si>
  <si>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</si>
  <si>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</si>
  <si>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</si>
  <si>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</si>
  <si>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</si>
  <si>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</si>
  <si>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</si>
  <si>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</si>
  <si>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</si>
  <si>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</si>
  <si>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</si>
  <si>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</si>
  <si>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</si>
  <si>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</si>
  <si>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</si>
  <si>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</si>
  <si>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</si>
  <si>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</si>
  <si>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</si>
  <si>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</si>
  <si>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</si>
  <si>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</si>
  <si>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</si>
  <si>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</si>
  <si>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</si>
  <si>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</si>
  <si>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</si>
  <si>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</si>
  <si>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</si>
  <si>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</si>
  <si>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</si>
  <si>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</si>
  <si>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</si>
  <si>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</si>
  <si>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</si>
  <si>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</si>
  <si>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</si>
  <si>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</si>
  <si>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</si>
  <si>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</si>
  <si>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</si>
  <si>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</si>
  <si>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</si>
  <si>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</si>
  <si>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</si>
  <si>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</si>
  <si>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</si>
  <si>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</si>
  <si>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</si>
  <si>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</si>
  <si>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</si>
  <si>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</si>
  <si>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</si>
  <si>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</si>
  <si>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</si>
  <si>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</si>
  <si>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</si>
  <si>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</si>
  <si>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</si>
  <si>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</si>
  <si>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</si>
  <si>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</si>
  <si>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</si>
  <si>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</si>
  <si>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</si>
  <si>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</si>
  <si>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</si>
  <si>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</si>
  <si>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</si>
  <si>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</si>
  <si>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</si>
  <si>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</si>
  <si>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</si>
  <si>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</si>
  <si>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</si>
  <si>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</si>
  <si>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</si>
  <si>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</si>
  <si>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</si>
  <si>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</si>
  <si>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</si>
  <si>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</si>
  <si>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</si>
  <si>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</si>
  <si>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</si>
  <si>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</si>
  <si>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</si>
  <si>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</si>
  <si>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</si>
  <si>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</si>
  <si>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</si>
  <si>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</si>
  <si>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</si>
  <si>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</si>
  <si>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</si>
  <si>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</si>
  <si>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</si>
  <si>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</si>
  <si>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</si>
  <si>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</si>
  <si>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</si>
  <si>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</si>
  <si>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</si>
  <si>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</si>
  <si>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</si>
  <si>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</si>
  <si>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</si>
  <si>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</si>
  <si>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</si>
  <si>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</si>
  <si>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</si>
  <si>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</si>
  <si>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</si>
  <si>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</si>
  <si>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</si>
  <si>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</si>
  <si>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</si>
  <si>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</si>
  <si>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</si>
  <si>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</si>
  <si>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</si>
  <si>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</si>
  <si>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</si>
  <si>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</si>
  <si>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</si>
  <si>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</si>
  <si>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</si>
  <si>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</si>
  <si>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</si>
  <si>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</si>
  <si>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</si>
  <si>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</si>
  <si>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</si>
  <si>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</si>
  <si>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</si>
  <si>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</si>
  <si>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</si>
  <si>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</si>
  <si>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</si>
  <si>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</si>
  <si>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</si>
  <si>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</si>
  <si>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</si>
  <si>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</si>
  <si>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</si>
  <si>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</si>
  <si>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</si>
  <si>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</si>
  <si>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</si>
  <si>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</si>
  <si>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</si>
  <si>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</si>
  <si>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</si>
  <si>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</si>
  <si>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</si>
  <si>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</si>
  <si>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</si>
  <si>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</si>
  <si>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</si>
  <si>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</si>
  <si>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</si>
  <si>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</si>
  <si>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</si>
  <si>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</si>
  <si>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</si>
  <si>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</si>
  <si>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</si>
  <si>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</si>
  <si>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</si>
  <si>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</si>
  <si>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</si>
  <si>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</si>
  <si>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</si>
  <si>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</si>
  <si>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</si>
  <si>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</si>
  <si>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</si>
  <si>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</si>
  <si>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</si>
  <si>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</si>
  <si>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</si>
  <si>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</si>
  <si>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</si>
  <si>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</si>
  <si>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</si>
  <si>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</si>
  <si>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</si>
  <si>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</si>
  <si>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</si>
  <si>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</si>
  <si>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</si>
  <si>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</si>
  <si>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</si>
  <si>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</si>
  <si>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</si>
  <si>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</si>
  <si>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</si>
  <si>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</si>
  <si>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</si>
  <si>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</si>
  <si>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</si>
  <si>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</si>
  <si>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</si>
  <si>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</si>
  <si>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</si>
  <si>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</si>
  <si>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</si>
  <si>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</si>
  <si>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</si>
  <si>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</si>
  <si>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</si>
  <si>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</si>
  <si>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</si>
  <si>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</si>
  <si>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</si>
  <si>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</si>
  <si>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</si>
  <si>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</si>
  <si>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</si>
  <si>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</si>
  <si>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</si>
  <si>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</si>
  <si>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</si>
  <si>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</si>
  <si>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</si>
  <si>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</si>
  <si>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</si>
  <si>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</si>
  <si>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</si>
  <si>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</si>
  <si>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</si>
  <si>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</si>
  <si>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</si>
  <si>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</si>
  <si>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</si>
  <si>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</si>
  <si>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</si>
  <si>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</si>
  <si>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</si>
  <si>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</si>
  <si>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</si>
  <si>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</si>
  <si>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</si>
  <si>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</si>
  <si>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</si>
  <si>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</si>
  <si>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</si>
  <si>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</si>
  <si>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</si>
  <si>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</si>
  <si>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</si>
  <si>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</si>
  <si>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</si>
  <si>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</si>
  <si>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</si>
  <si>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</si>
  <si>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</si>
  <si>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</si>
  <si>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</si>
  <si>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</si>
  <si>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</si>
  <si>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</si>
  <si>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</si>
  <si>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</si>
  <si>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</si>
  <si>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</si>
  <si>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</si>
  <si>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</si>
  <si>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</si>
  <si>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</si>
  <si>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</si>
  <si>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</si>
  <si>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</si>
  <si>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</si>
  <si>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</si>
  <si>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</si>
  <si>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</si>
  <si>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</si>
  <si>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</si>
  <si>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</si>
  <si>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</si>
  <si>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</si>
  <si>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</si>
  <si>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</si>
  <si>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</si>
  <si>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</si>
  <si>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</si>
  <si>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</si>
  <si>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</si>
  <si>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</si>
  <si>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</si>
  <si>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</si>
  <si>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</si>
  <si>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</si>
  <si>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</si>
  <si>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</si>
  <si>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</si>
  <si>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</si>
  <si>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</si>
  <si>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</si>
  <si>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</si>
  <si>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</si>
  <si>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</si>
  <si>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</si>
  <si>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</si>
  <si>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</si>
  <si>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</si>
  <si>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</si>
  <si>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</si>
  <si>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</si>
  <si>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</si>
  <si>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</si>
  <si>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</si>
  <si>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</si>
  <si>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</si>
  <si>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</si>
  <si>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</si>
  <si>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</si>
  <si>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</si>
  <si>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</si>
  <si>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</si>
  <si>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</si>
  <si>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</si>
  <si>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</si>
  <si>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</si>
  <si>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</si>
  <si>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</si>
  <si>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</si>
  <si>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</si>
  <si>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</si>
  <si>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</si>
  <si>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</si>
  <si>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</si>
  <si>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</si>
  <si>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</si>
  <si>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</si>
  <si>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</si>
  <si>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</si>
  <si>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</si>
  <si>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</si>
  <si>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</si>
  <si>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</si>
  <si>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</si>
  <si>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</si>
  <si>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</si>
  <si>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</si>
  <si>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</si>
  <si>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</si>
  <si>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</si>
  <si>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</si>
  <si>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</si>
  <si>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</si>
  <si>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</si>
  <si>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</si>
  <si>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</si>
  <si>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</si>
  <si>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</si>
  <si>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</si>
  <si>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</si>
  <si>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</si>
  <si>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</si>
  <si>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</si>
  <si>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</si>
  <si>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</si>
  <si>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</si>
  <si>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</si>
  <si>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</si>
  <si>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</si>
  <si>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</si>
  <si>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</si>
  <si>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</si>
  <si>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</si>
  <si>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</si>
  <si>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</si>
  <si>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</si>
  <si>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</si>
  <si>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</si>
  <si>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</si>
  <si>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</si>
  <si>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</si>
  <si>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</si>
  <si>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</si>
  <si>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</si>
  <si>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</si>
  <si>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</si>
  <si>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</si>
  <si>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</si>
  <si>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</si>
  <si>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</si>
  <si>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</si>
  <si>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</si>
  <si>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</si>
  <si>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</si>
  <si>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</si>
  <si>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</si>
  <si>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</si>
  <si>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</si>
  <si>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</si>
  <si>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</si>
  <si>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</si>
  <si>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</si>
  <si>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</si>
  <si>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</si>
  <si>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</si>
  <si>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</si>
  <si>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</si>
  <si>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</si>
  <si>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</si>
  <si>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</si>
  <si>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</si>
  <si>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</si>
  <si>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</si>
  <si>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</si>
  <si>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</si>
  <si>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</si>
  <si>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</si>
  <si>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</si>
  <si>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</si>
  <si>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</si>
  <si>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</si>
  <si>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</si>
  <si>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</si>
  <si>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</si>
  <si>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</si>
  <si>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</si>
  <si>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</si>
  <si>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</si>
  <si>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</si>
  <si>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</si>
  <si>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</si>
  <si>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</si>
  <si>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</si>
  <si>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</si>
  <si>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</si>
  <si>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</si>
  <si>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</si>
  <si>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</si>
  <si>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</si>
  <si>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</si>
  <si>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</si>
  <si>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</si>
  <si>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</si>
  <si>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</si>
  <si>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</si>
  <si>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</si>
  <si>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</si>
  <si>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</si>
  <si>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</si>
  <si>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</si>
  <si>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</si>
  <si>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</si>
  <si>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</si>
  <si>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</si>
  <si>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</si>
  <si>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</si>
  <si>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</si>
  <si>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</si>
  <si>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</si>
  <si>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</si>
  <si>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</si>
  <si>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</si>
  <si>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</si>
  <si>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</si>
  <si>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</si>
  <si>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</si>
  <si>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</si>
  <si>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</si>
  <si>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</si>
  <si>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</si>
  <si>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</si>
  <si>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</si>
  <si>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</si>
  <si>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</si>
  <si>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</si>
  <si>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</si>
  <si>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</si>
  <si>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</si>
  <si>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</si>
  <si>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</si>
  <si>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</si>
  <si>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</si>
  <si>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</si>
  <si>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</si>
  <si>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</si>
  <si>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</si>
  <si>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</si>
  <si>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</si>
  <si>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</si>
  <si>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</si>
  <si>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</si>
  <si>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</si>
  <si>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</si>
  <si>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</si>
  <si>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</si>
  <si>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</si>
  <si>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</si>
  <si>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</si>
  <si>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</si>
  <si>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</si>
  <si>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</si>
  <si>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</si>
  <si>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</si>
  <si>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</si>
  <si>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</si>
  <si>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</si>
  <si>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</si>
  <si>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</si>
  <si>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</si>
  <si>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</si>
  <si>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</si>
  <si>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</si>
  <si>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</si>
  <si>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</si>
  <si>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</si>
  <si>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</si>
  <si>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</si>
  <si>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</si>
  <si>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</si>
  <si>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</si>
  <si>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</si>
  <si>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</si>
  <si>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</si>
  <si>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</si>
  <si>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</si>
  <si>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</si>
  <si>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</si>
  <si>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</si>
  <si>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</si>
  <si>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</si>
  <si>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</si>
  <si>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</si>
  <si>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</si>
  <si>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</si>
  <si>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</si>
  <si>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</si>
  <si>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</si>
  <si>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</si>
  <si>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</si>
  <si>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</si>
  <si>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</si>
  <si>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</si>
  <si>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</si>
  <si>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</si>
  <si>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</si>
  <si>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</si>
  <si>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</si>
  <si>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</si>
  <si>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</si>
  <si>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</si>
  <si>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</si>
  <si>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</si>
  <si>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</si>
  <si>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</si>
  <si>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</si>
  <si>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</si>
  <si>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</si>
  <si>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</si>
  <si>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</si>
  <si>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</si>
  <si>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</si>
  <si>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</si>
  <si>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</si>
  <si>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</si>
  <si>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</si>
  <si>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</si>
  <si>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</si>
  <si>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</si>
  <si>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</si>
  <si>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</si>
  <si>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</si>
  <si>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</si>
  <si>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</si>
  <si>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</si>
  <si>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</si>
  <si>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</si>
  <si>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</si>
  <si>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</si>
  <si>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</si>
  <si>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</si>
  <si>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</si>
  <si>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</si>
  <si>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</si>
  <si>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</si>
  <si>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</si>
  <si>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</si>
  <si>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</si>
  <si>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</si>
  <si>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</si>
  <si>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</si>
  <si>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</si>
  <si>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</si>
  <si>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</si>
  <si>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</si>
  <si>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</si>
  <si>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</si>
  <si>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</si>
  <si>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</si>
  <si>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</si>
  <si>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</si>
  <si>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</si>
  <si>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</si>
  <si>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</si>
  <si>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</si>
  <si>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</si>
  <si>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</si>
  <si>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</si>
  <si>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</si>
  <si>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</si>
  <si>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</si>
  <si>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</si>
  <si>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</si>
  <si>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</si>
  <si>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</si>
  <si>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</si>
  <si>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</si>
  <si>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</si>
  <si>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</si>
  <si>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</si>
  <si>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</si>
  <si>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</si>
  <si>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</si>
  <si>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</si>
  <si>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</si>
  <si>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</si>
  <si>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</si>
  <si>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</si>
  <si>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</si>
  <si>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</si>
  <si>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</si>
  <si>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</si>
  <si>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</si>
  <si>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</si>
  <si>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</si>
  <si>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</si>
  <si>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</si>
  <si>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</si>
  <si>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</si>
  <si>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</si>
  <si>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</si>
  <si>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</si>
  <si>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</si>
  <si>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</si>
  <si>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</si>
  <si>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</si>
  <si>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</si>
  <si>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</si>
  <si>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</si>
  <si>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</si>
  <si>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</si>
  <si>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</si>
  <si>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</si>
  <si>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</si>
  <si>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</si>
  <si>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</si>
  <si>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</si>
  <si>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</si>
  <si>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</si>
  <si>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</si>
  <si>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</si>
  <si>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</si>
  <si>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</si>
  <si>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</si>
  <si>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</si>
  <si>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</si>
  <si>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</si>
  <si>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</si>
  <si>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</si>
  <si>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</si>
  <si>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</si>
  <si>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</si>
  <si>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</si>
  <si>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</si>
  <si>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</si>
  <si>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</si>
  <si>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</si>
  <si>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</si>
  <si>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</si>
  <si>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</si>
  <si>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</si>
  <si>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</si>
  <si>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</si>
  <si>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</si>
  <si>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</si>
  <si>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</si>
  <si>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</si>
  <si>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</si>
  <si>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</si>
  <si>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</si>
  <si>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</si>
  <si>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</si>
  <si>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</si>
  <si>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</si>
  <si>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</si>
  <si>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</si>
  <si>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</si>
  <si>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</si>
  <si>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</si>
  <si>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</si>
  <si>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</si>
  <si>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</si>
  <si>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</si>
  <si>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</si>
  <si>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</si>
  <si>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</si>
  <si>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</si>
  <si>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</si>
  <si>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</si>
  <si>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</si>
  <si>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</si>
  <si>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</si>
  <si>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</si>
  <si>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</si>
  <si>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</si>
  <si>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</si>
  <si>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</si>
  <si>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</si>
  <si>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</si>
  <si>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</si>
  <si>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</si>
  <si>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</si>
  <si>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</si>
  <si>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</si>
  <si>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</si>
  <si>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</si>
  <si>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</si>
  <si>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</si>
  <si>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</si>
  <si>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</si>
  <si>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</si>
  <si>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</si>
  <si>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</si>
  <si>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</si>
  <si>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</si>
  <si>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</si>
  <si>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</si>
  <si>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</si>
  <si>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</si>
  <si>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</si>
  <si>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</si>
  <si>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</si>
  <si>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</si>
  <si>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</si>
  <si>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</si>
  <si>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</si>
  <si>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</si>
  <si>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</si>
  <si>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</si>
  <si>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</si>
  <si>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</si>
  <si>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</si>
  <si>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</si>
  <si>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</si>
  <si>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</si>
  <si>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</si>
  <si>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</si>
  <si>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</si>
  <si>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</si>
  <si>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</si>
  <si>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</si>
  <si>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</si>
  <si>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</si>
  <si>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</si>
  <si>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</si>
  <si>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</si>
  <si>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</si>
  <si>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</si>
  <si>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</si>
  <si>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</si>
  <si>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</si>
  <si>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</si>
  <si>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</si>
  <si>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</si>
  <si>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</si>
  <si>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</si>
  <si>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</si>
  <si>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</si>
  <si>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</si>
  <si>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</si>
  <si>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</si>
  <si>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</si>
  <si>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</si>
  <si>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</si>
  <si>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</si>
  <si>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</si>
  <si>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</si>
  <si>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</si>
  <si>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</si>
  <si>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</si>
  <si>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</si>
  <si>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</si>
  <si>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</si>
  <si>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</si>
  <si>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</si>
  <si>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</si>
  <si>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</si>
  <si>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</si>
  <si>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</si>
  <si>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</si>
  <si>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</si>
  <si>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</si>
  <si>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</si>
  <si>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</si>
  <si>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</si>
  <si>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</si>
  <si>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</si>
  <si>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</si>
  <si>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</si>
  <si>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</si>
  <si>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</si>
  <si>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</si>
  <si>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</si>
  <si>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</si>
  <si>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</si>
  <si>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</si>
  <si>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</si>
  <si>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</si>
  <si>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</si>
  <si>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</si>
  <si>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</si>
  <si>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</si>
  <si>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</si>
  <si>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</si>
  <si>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</si>
  <si>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</si>
  <si>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</si>
  <si>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</si>
  <si>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</si>
  <si>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</si>
  <si>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</si>
  <si>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</si>
  <si>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</si>
  <si>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</si>
  <si>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</si>
  <si>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</si>
  <si>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</si>
  <si>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</si>
  <si>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</si>
  <si>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</si>
  <si>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</si>
  <si>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</si>
  <si>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</si>
  <si>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</si>
  <si>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</si>
  <si>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</si>
  <si>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</si>
  <si>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</si>
  <si>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</si>
  <si>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</si>
  <si>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</si>
  <si>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</si>
  <si>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</si>
  <si>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</si>
  <si>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</si>
  <si>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</si>
  <si>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</si>
  <si>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</si>
  <si>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</si>
  <si>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</si>
  <si>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</si>
  <si>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</si>
  <si>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</si>
  <si>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</si>
  <si>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</si>
  <si>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</si>
  <si>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</si>
  <si>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</si>
  <si>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</si>
  <si>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</si>
  <si>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</si>
  <si>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</si>
  <si>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</si>
  <si>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</si>
  <si>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</si>
  <si>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</si>
  <si>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</si>
  <si>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</si>
  <si>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</si>
  <si>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</si>
  <si>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</si>
  <si>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</si>
  <si>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</si>
  <si>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</si>
  <si>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</si>
  <si>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</si>
  <si>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</si>
  <si>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</si>
  <si>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</si>
  <si>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</si>
  <si>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</si>
  <si>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</si>
  <si>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</si>
  <si>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</si>
  <si>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</si>
  <si>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</si>
  <si>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</si>
  <si>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</si>
  <si>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</si>
  <si>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</si>
  <si>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</si>
  <si>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</si>
  <si>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</si>
  <si>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</si>
  <si>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</si>
  <si>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</si>
  <si>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</si>
  <si>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</si>
  <si>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</si>
  <si>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</si>
  <si>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</si>
  <si>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</si>
  <si>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</si>
  <si>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</si>
  <si>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</si>
  <si>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</si>
  <si>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</si>
  <si>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</si>
  <si>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</si>
  <si>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</si>
  <si>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</si>
  <si>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</si>
  <si>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</si>
  <si>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</si>
  <si>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</si>
  <si>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</si>
  <si>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</si>
  <si>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</si>
  <si>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</si>
  <si>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</si>
  <si>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</si>
  <si>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</si>
  <si>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</si>
  <si>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</si>
  <si>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</si>
  <si>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</si>
  <si>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</si>
  <si>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</si>
  <si>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</si>
  <si>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</si>
  <si>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</si>
  <si>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</si>
  <si>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</si>
  <si>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</si>
  <si>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</si>
  <si>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</si>
  <si>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</si>
  <si>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</si>
  <si>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</si>
  <si>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</si>
  <si>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</si>
  <si>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</si>
  <si>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</si>
  <si>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</si>
  <si>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</si>
  <si>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</si>
  <si>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</si>
  <si>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</si>
  <si>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</si>
  <si>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</si>
  <si>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</si>
  <si>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</si>
  <si>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</si>
  <si>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</si>
  <si>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</si>
  <si>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</si>
  <si>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</si>
  <si>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</si>
  <si>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</si>
  <si>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</si>
  <si>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</si>
  <si>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</si>
  <si>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</si>
  <si>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</si>
  <si>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</si>
  <si>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</si>
  <si>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</si>
  <si>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</si>
  <si>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</si>
  <si>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</si>
  <si>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</si>
  <si>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</si>
  <si>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</si>
  <si>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</si>
  <si>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</si>
  <si>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</si>
  <si>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</si>
  <si>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</si>
  <si>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</si>
  <si>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</si>
  <si>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</si>
  <si>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</si>
  <si>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</si>
  <si>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</si>
  <si>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</si>
  <si>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</si>
  <si>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</si>
  <si>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</si>
  <si>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</si>
  <si>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</si>
  <si>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</si>
  <si>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</si>
  <si>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</si>
  <si>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</si>
  <si>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</si>
  <si>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</si>
  <si>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</si>
  <si>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</si>
  <si>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</si>
  <si>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</si>
  <si>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</si>
  <si>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</si>
  <si>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</si>
  <si>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</si>
  <si>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</si>
  <si>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</si>
  <si>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</si>
  <si>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</si>
  <si>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</si>
  <si>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</si>
  <si>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</si>
  <si>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</si>
  <si>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</si>
  <si>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</si>
  <si>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</si>
  <si>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</si>
  <si>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</si>
  <si>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</si>
  <si>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</si>
  <si>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</si>
  <si>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</si>
  <si>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</si>
  <si>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</si>
  <si>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</si>
  <si>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</si>
  <si>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</si>
  <si>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</si>
  <si>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</si>
  <si>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</si>
  <si>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</si>
  <si>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</si>
  <si>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</si>
  <si>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</si>
  <si>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</si>
  <si>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</si>
  <si>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</si>
  <si>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</si>
  <si>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</si>
  <si>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</si>
  <si>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</si>
  <si>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</si>
  <si>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</si>
  <si>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</si>
  <si>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</si>
  <si>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</si>
  <si>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</si>
  <si>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</si>
  <si>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</si>
  <si>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</si>
  <si>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</si>
  <si>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</si>
  <si>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</si>
  <si>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</si>
  <si>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</si>
  <si>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</si>
  <si>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</si>
  <si>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</si>
  <si>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</si>
  <si>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</si>
  <si>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</si>
  <si>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</si>
  <si>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</si>
  <si>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</si>
  <si>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</si>
  <si>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</si>
  <si>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</si>
  <si>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</si>
  <si>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</si>
  <si>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</si>
  <si>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</si>
  <si>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</si>
  <si>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</si>
  <si>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</si>
  <si>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</si>
  <si>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</si>
  <si>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</si>
  <si>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</si>
  <si>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</si>
  <si>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</si>
  <si>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</si>
  <si>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</si>
  <si>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</si>
  <si>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</si>
  <si>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</si>
  <si>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</si>
  <si>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</si>
  <si>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</si>
  <si>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</si>
  <si>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</si>
  <si>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</si>
  <si>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</si>
  <si>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</si>
  <si>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</si>
  <si>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</si>
  <si>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</si>
  <si>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</si>
  <si>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</si>
  <si>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</si>
  <si>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</si>
  <si>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</si>
  <si>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</si>
  <si>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</si>
  <si>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</si>
  <si>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</si>
  <si>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</si>
  <si>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</si>
  <si>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</si>
  <si>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</si>
  <si>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</si>
  <si>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</si>
  <si>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</si>
  <si>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</si>
  <si>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</si>
  <si>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</si>
  <si>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</si>
  <si>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</si>
  <si>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</si>
  <si>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</si>
  <si>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</si>
  <si>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</si>
  <si>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</si>
  <si>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</si>
  <si>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</si>
  <si>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</si>
  <si>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</si>
  <si>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</si>
  <si>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</si>
  <si>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</si>
  <si>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</si>
  <si>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</si>
  <si>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</si>
  <si>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</si>
  <si>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</si>
  <si>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</si>
  <si>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</si>
  <si>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</si>
  <si>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</si>
  <si>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</si>
  <si>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</si>
  <si>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</si>
  <si>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</si>
  <si>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</si>
  <si>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</si>
  <si>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</si>
  <si>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</si>
  <si>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</si>
  <si>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</si>
  <si>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</si>
  <si>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</si>
  <si>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</si>
  <si>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</si>
  <si>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</si>
  <si>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</si>
  <si>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</si>
  <si>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</si>
  <si>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</si>
  <si>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</si>
  <si>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</si>
  <si>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</si>
  <si>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</si>
  <si>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</si>
  <si>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</si>
  <si>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</si>
  <si>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</si>
  <si>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</si>
  <si>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</si>
  <si>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</si>
  <si>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</si>
  <si>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</si>
  <si>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</si>
  <si>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</si>
  <si>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</si>
  <si>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</si>
  <si>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</si>
  <si>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</si>
  <si>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</si>
  <si>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</si>
  <si>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</si>
  <si>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</si>
  <si>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</si>
  <si>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</si>
  <si>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</si>
  <si>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</si>
  <si>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</si>
  <si>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</si>
  <si>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</si>
  <si>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</si>
  <si>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</si>
  <si>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</si>
  <si>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</si>
  <si>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</si>
  <si>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</si>
  <si>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</si>
  <si>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</si>
  <si>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</si>
  <si>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</si>
  <si>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</si>
  <si>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</si>
  <si>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</si>
  <si>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</si>
  <si>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</si>
  <si>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</si>
  <si>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</si>
  <si>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</si>
  <si>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</si>
  <si>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</si>
  <si>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</si>
  <si>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</si>
  <si>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</si>
  <si>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</si>
  <si>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</si>
  <si>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</si>
  <si>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</si>
  <si>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</si>
  <si>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</si>
  <si>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</si>
  <si>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</si>
  <si>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</si>
  <si>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</si>
  <si>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</si>
  <si>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</si>
  <si>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</si>
  <si>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</si>
  <si>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</si>
  <si>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</si>
  <si>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</si>
  <si>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</si>
  <si>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</si>
  <si>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</si>
  <si>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</si>
  <si>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</si>
  <si>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</si>
  <si>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</si>
  <si>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</si>
  <si>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</si>
  <si>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</si>
  <si>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</si>
  <si>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</si>
  <si>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</si>
  <si>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</si>
  <si>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</si>
  <si>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</si>
  <si>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</si>
  <si>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</si>
  <si>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</si>
  <si>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</si>
  <si>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</si>
  <si>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</si>
  <si>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</si>
  <si>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</si>
  <si>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</si>
  <si>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</si>
  <si>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</si>
  <si>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</si>
  <si>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</si>
  <si>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</si>
  <si>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</si>
  <si>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</si>
  <si>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</si>
  <si>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</si>
  <si>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</si>
  <si>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</si>
  <si>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</si>
  <si>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</si>
  <si>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</si>
  <si>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</si>
  <si>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</si>
  <si>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</si>
  <si>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</si>
  <si>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</si>
  <si>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</si>
  <si>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</si>
  <si>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</si>
  <si>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</si>
  <si>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</si>
  <si>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</si>
  <si>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</si>
  <si>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</si>
  <si>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</si>
  <si>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</si>
  <si>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</si>
  <si>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</si>
  <si>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</si>
  <si>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</si>
  <si>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</si>
  <si>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</si>
  <si>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</si>
  <si>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</si>
  <si>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</si>
  <si>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</si>
  <si>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</si>
  <si>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</si>
  <si>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</si>
  <si>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</si>
  <si>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</si>
  <si>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</si>
  <si>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</si>
  <si>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</si>
  <si>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</si>
  <si>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</si>
  <si>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</si>
  <si>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</si>
  <si>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</si>
  <si>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</si>
  <si>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</si>
  <si>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</si>
  <si>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</si>
  <si>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</si>
  <si>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</si>
  <si>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</si>
  <si>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</si>
  <si>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</si>
  <si>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</si>
  <si>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</si>
  <si>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</si>
  <si>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</si>
  <si>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</si>
  <si>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</si>
  <si>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</si>
  <si>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</si>
  <si>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</si>
  <si>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</si>
  <si>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</si>
  <si>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</si>
  <si>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</si>
  <si>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</si>
  <si>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</si>
  <si>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</si>
  <si>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</si>
  <si>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</si>
  <si>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</si>
  <si>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</si>
  <si>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</si>
  <si>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</si>
  <si>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</si>
  <si>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</si>
  <si>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</si>
  <si>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</si>
  <si>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</si>
  <si>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</si>
  <si>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</si>
  <si>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</si>
  <si>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</si>
  <si>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</si>
  <si>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</si>
  <si>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</si>
  <si>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</si>
  <si>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</si>
  <si>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</si>
  <si>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</si>
  <si>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</si>
  <si>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</si>
  <si>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</si>
  <si>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</si>
  <si>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</si>
  <si>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</si>
  <si>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</si>
  <si>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</si>
  <si>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</si>
  <si>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</si>
  <si>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</si>
  <si>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</si>
  <si>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</si>
  <si>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</si>
  <si>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</si>
  <si>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</si>
  <si>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</si>
  <si>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</si>
  <si>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</si>
  <si>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</si>
  <si>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</si>
  <si>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</si>
  <si>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</si>
  <si>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</si>
  <si>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</si>
  <si>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</si>
  <si>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</si>
  <si>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</si>
  <si>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</si>
  <si>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</si>
  <si>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</si>
  <si>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</si>
  <si>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</si>
  <si>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</si>
  <si>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</si>
  <si>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</si>
  <si>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</si>
  <si>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</si>
  <si>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</si>
  <si>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</si>
  <si>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</si>
  <si>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</si>
  <si>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</si>
  <si>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</si>
  <si>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</si>
  <si>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</si>
  <si>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</si>
  <si>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</si>
  <si>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</si>
  <si>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</si>
  <si>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</si>
  <si>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</si>
  <si>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</si>
  <si>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</si>
  <si>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</si>
  <si>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</si>
  <si>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</si>
  <si>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</si>
  <si>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</si>
  <si>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</si>
  <si>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</si>
  <si>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</si>
  <si>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</si>
  <si>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</si>
  <si>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</si>
  <si>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</si>
  <si>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</si>
  <si>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</si>
  <si>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</si>
  <si>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</si>
  <si>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</si>
  <si>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</si>
  <si>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</si>
  <si>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</si>
  <si>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</si>
  <si>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</si>
  <si>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</si>
  <si>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</si>
  <si>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</si>
  <si>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</si>
  <si>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</si>
  <si>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</si>
  <si>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</si>
  <si>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</si>
  <si>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</si>
  <si>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</si>
  <si>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</si>
  <si>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</si>
  <si>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</si>
  <si>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</si>
  <si>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</si>
  <si>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</si>
  <si>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</si>
  <si>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</si>
  <si>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</si>
  <si>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</si>
  <si>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</si>
  <si>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</si>
  <si>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</si>
  <si>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</si>
  <si>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</si>
  <si>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</si>
  <si>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</si>
  <si>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</si>
  <si>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</si>
  <si>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</si>
  <si>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</si>
  <si>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</si>
  <si>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</si>
  <si>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</si>
  <si>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</si>
  <si>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</si>
  <si>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</si>
  <si>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</si>
  <si>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</si>
  <si>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</si>
  <si>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</si>
  <si>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</si>
  <si>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</si>
  <si>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</si>
  <si>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</si>
  <si>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</si>
  <si>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</si>
  <si>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</si>
  <si>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</si>
  <si>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</si>
  <si>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</si>
  <si>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</si>
  <si>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</si>
  <si>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</si>
  <si>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</si>
  <si>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</si>
  <si>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</si>
  <si>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</si>
  <si>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</si>
  <si>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</si>
  <si>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</si>
  <si>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</si>
  <si>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</si>
  <si>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</si>
  <si>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</si>
  <si>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</si>
  <si>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</si>
  <si>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</si>
  <si>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</si>
  <si>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</si>
  <si>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</si>
  <si>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</si>
  <si>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</si>
  <si>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</si>
  <si>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</si>
  <si>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</si>
  <si>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</si>
  <si>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</si>
  <si>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</si>
  <si>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</si>
  <si>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</si>
  <si>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</si>
  <si>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</si>
  <si>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</si>
  <si>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</si>
  <si>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</si>
  <si>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</si>
  <si>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</si>
  <si>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</si>
  <si>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</si>
  <si>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</si>
  <si>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</si>
  <si>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</si>
  <si>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</si>
  <si>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</si>
  <si>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</si>
  <si>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</si>
  <si>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</si>
  <si>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</si>
  <si>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</si>
  <si>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</si>
  <si>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</si>
  <si>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</si>
  <si>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</si>
  <si>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</si>
  <si>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</si>
  <si>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</si>
  <si>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</si>
  <si>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</si>
  <si>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</si>
  <si>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</si>
  <si>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</si>
  <si>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</si>
  <si>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</si>
  <si>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</si>
  <si>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</si>
  <si>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</si>
  <si>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</si>
  <si>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</si>
  <si>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</si>
  <si>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</si>
  <si>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</si>
  <si>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</si>
  <si>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</si>
  <si>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</si>
  <si>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</si>
  <si>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</si>
  <si>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</si>
  <si>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</si>
  <si>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</si>
  <si>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</si>
  <si>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</si>
  <si>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</si>
  <si>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</si>
  <si>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</si>
  <si>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</si>
  <si>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</si>
  <si>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</si>
  <si>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</si>
  <si>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</si>
  <si>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</si>
  <si>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</si>
  <si>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</si>
  <si>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</si>
  <si>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</si>
  <si>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</si>
  <si>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</si>
  <si>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</si>
  <si>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</si>
  <si>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</si>
  <si>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</si>
  <si>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</si>
  <si>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</si>
  <si>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</si>
  <si>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</si>
  <si>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</si>
  <si>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</si>
  <si>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</si>
  <si>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</si>
  <si>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</si>
  <si>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</si>
  <si>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</si>
  <si>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</si>
  <si>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</si>
  <si>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</si>
  <si>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</si>
  <si>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</si>
  <si>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</si>
  <si>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</si>
  <si>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</si>
  <si>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</si>
  <si>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</si>
  <si>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</si>
  <si>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</si>
  <si>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</si>
  <si>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</si>
  <si>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</si>
  <si>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</si>
  <si>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</si>
  <si>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</si>
  <si>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</si>
  <si>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</si>
  <si>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</si>
  <si>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</si>
  <si>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</si>
  <si>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</si>
  <si>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</si>
  <si>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</si>
  <si>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</si>
  <si>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</si>
  <si>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</si>
  <si>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</si>
  <si>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</si>
  <si>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</si>
  <si>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</si>
  <si>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</si>
  <si>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</si>
  <si>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</si>
  <si>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</si>
  <si>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</si>
  <si>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</si>
  <si>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</si>
  <si>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</si>
  <si>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</si>
  <si>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</si>
  <si>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</si>
  <si>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</si>
  <si>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</si>
  <si>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</si>
  <si>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</si>
  <si>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</si>
  <si>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</si>
  <si>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</si>
  <si>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</si>
  <si>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</si>
  <si>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</si>
  <si>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</si>
  <si>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</si>
  <si>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</si>
  <si>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</si>
  <si>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</si>
  <si>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</si>
  <si>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</si>
  <si>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</si>
  <si>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</si>
  <si>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</si>
  <si>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</si>
  <si>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</si>
  <si>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</si>
  <si>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</si>
  <si>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</si>
  <si>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</si>
  <si>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</si>
  <si>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</si>
  <si>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</si>
  <si>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</si>
  <si>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</si>
  <si>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</si>
  <si>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</si>
  <si>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</si>
  <si>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</si>
  <si>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</si>
  <si>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</si>
  <si>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</si>
  <si>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</si>
  <si>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</si>
  <si>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</si>
  <si>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</si>
  <si>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</si>
  <si>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</si>
  <si>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</si>
  <si>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</si>
  <si>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</si>
  <si>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</si>
  <si>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</si>
  <si>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</si>
  <si>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</si>
  <si>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</si>
  <si>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</si>
  <si>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</si>
  <si>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</si>
  <si>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</si>
  <si>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</si>
  <si>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</si>
  <si>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</si>
  <si>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</si>
  <si>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</si>
  <si>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</si>
  <si>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</si>
  <si>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</si>
  <si>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</si>
  <si>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</si>
  <si>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</si>
  <si>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</si>
  <si>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</si>
  <si>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</si>
  <si>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</si>
  <si>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</si>
  <si>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</si>
  <si>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</si>
  <si>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</si>
  <si>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</si>
  <si>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</si>
  <si>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</si>
  <si>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</si>
  <si>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</si>
  <si>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</si>
  <si>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</si>
  <si>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</si>
  <si>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</si>
  <si>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</si>
  <si>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</si>
  <si>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</si>
  <si>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</si>
  <si>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</si>
  <si>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</si>
  <si>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</si>
  <si>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</si>
  <si>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</si>
  <si>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</si>
  <si>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</si>
  <si>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</si>
  <si>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</si>
  <si>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</si>
  <si>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</si>
  <si>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</si>
  <si>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</si>
  <si>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</si>
  <si>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</si>
  <si>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</si>
  <si>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</si>
  <si>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</si>
  <si>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</si>
  <si>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</si>
  <si>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</si>
  <si>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</si>
  <si>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</si>
  <si>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</si>
  <si>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</si>
  <si>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</si>
  <si>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</si>
  <si>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</si>
  <si>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</si>
  <si>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</si>
  <si>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</si>
  <si>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</si>
  <si>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</si>
  <si>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</si>
  <si>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</si>
  <si>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</si>
  <si>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</si>
  <si>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</si>
  <si>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</si>
  <si>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</si>
  <si>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</si>
  <si>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</si>
  <si>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</si>
  <si>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</si>
  <si>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</si>
  <si>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</si>
  <si>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</si>
  <si>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</si>
  <si>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</si>
  <si>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</si>
  <si>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</si>
  <si>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</si>
  <si>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</si>
  <si>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</si>
  <si>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</si>
  <si>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</si>
  <si>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</si>
  <si>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</si>
  <si>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</si>
  <si>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</si>
  <si>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</si>
  <si>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</si>
  <si>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</si>
  <si>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</si>
  <si>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</si>
  <si>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</si>
  <si>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</si>
  <si>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</si>
  <si>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</si>
  <si>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</si>
  <si>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</si>
  <si>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</si>
  <si>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</si>
  <si>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</si>
  <si>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</si>
  <si>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</si>
  <si>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</si>
  <si>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</si>
  <si>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</si>
  <si>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</si>
  <si>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</si>
  <si>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</si>
  <si>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</si>
  <si>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</si>
  <si>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</si>
  <si>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</si>
  <si>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</si>
  <si>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</si>
  <si>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</si>
  <si>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</si>
  <si>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</si>
  <si>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</si>
  <si>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</si>
  <si>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</si>
  <si>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</si>
  <si>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</si>
  <si>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</si>
  <si>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</si>
  <si>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</si>
  <si>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</si>
  <si>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</si>
  <si>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</si>
  <si>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</si>
  <si>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</si>
  <si>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</si>
  <si>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</si>
  <si>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</si>
  <si>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</si>
  <si>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</si>
  <si>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</si>
  <si>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</si>
  <si>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</si>
  <si>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</si>
  <si>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</si>
  <si>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</si>
  <si>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</si>
  <si>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</si>
  <si>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</si>
  <si>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</si>
  <si>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</si>
  <si>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</si>
  <si>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</si>
  <si>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</si>
  <si>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</si>
  <si>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</si>
  <si>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</si>
  <si>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</si>
  <si>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</si>
  <si>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</si>
  <si>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</si>
  <si>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</si>
  <si>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</si>
  <si>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</si>
  <si>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</si>
  <si>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</si>
  <si>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</si>
  <si>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</si>
  <si>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</si>
  <si>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</si>
  <si>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</si>
  <si>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</si>
  <si>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</si>
  <si>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</si>
  <si>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</si>
  <si>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</si>
  <si>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</si>
  <si>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</si>
  <si>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</si>
  <si>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</si>
  <si>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</si>
  <si>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</si>
  <si>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</si>
  <si>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</si>
  <si>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</si>
  <si>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</si>
  <si>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</si>
  <si>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</si>
  <si>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</si>
  <si>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</si>
  <si>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</si>
  <si>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</si>
  <si>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</si>
  <si>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</si>
  <si>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</si>
  <si>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</si>
  <si>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</si>
  <si>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</si>
  <si>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</si>
  <si>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</si>
  <si>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</si>
  <si>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</si>
  <si>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</si>
  <si>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</si>
  <si>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</si>
  <si>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</si>
  <si>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</si>
  <si>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</si>
  <si>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</si>
  <si>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</si>
  <si>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</si>
  <si>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</si>
  <si>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</si>
  <si>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</si>
  <si>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</si>
  <si>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</si>
  <si>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</si>
  <si>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</si>
  <si>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</si>
  <si>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</si>
  <si>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</si>
  <si>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</si>
  <si>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</si>
  <si>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</si>
  <si>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</si>
  <si>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</si>
  <si>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</si>
  <si>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</si>
  <si>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</si>
  <si>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</si>
  <si>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</si>
  <si>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</si>
  <si>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</si>
  <si>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</si>
  <si>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</si>
  <si>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</si>
  <si>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</si>
  <si>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</si>
  <si>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</si>
  <si>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</si>
  <si>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</si>
  <si>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</si>
  <si>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</si>
  <si>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</si>
  <si>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</si>
  <si>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</si>
  <si>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</si>
  <si>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</si>
  <si>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</si>
  <si>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</si>
  <si>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</si>
  <si>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</si>
  <si>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</si>
  <si>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</si>
  <si>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</si>
  <si>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</si>
  <si>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</si>
  <si>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</si>
  <si>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</si>
  <si>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</si>
  <si>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</si>
  <si>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</si>
  <si>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</si>
  <si>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</si>
  <si>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</si>
  <si>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</si>
  <si>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</si>
  <si>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</si>
  <si>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</si>
  <si>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</si>
  <si>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</si>
  <si>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</si>
  <si>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</si>
  <si>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</si>
  <si>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</si>
  <si>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</si>
  <si>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</si>
  <si>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</si>
  <si>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</si>
  <si>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</si>
  <si>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</si>
  <si>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</si>
  <si>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</si>
  <si>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</si>
  <si>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</si>
  <si>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</si>
  <si>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</si>
  <si>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</si>
  <si>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</si>
  <si>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</si>
  <si>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</si>
  <si>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</si>
  <si>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</si>
  <si>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</si>
  <si>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</si>
  <si>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</si>
  <si>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</si>
  <si>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</si>
  <si>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</si>
  <si>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</si>
  <si>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</si>
  <si>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</si>
  <si>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</si>
  <si>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</si>
  <si>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</si>
  <si>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</si>
  <si>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</si>
  <si>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</si>
  <si>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</si>
  <si>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</si>
  <si>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</si>
  <si>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</si>
  <si>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</si>
  <si>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</si>
  <si>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</si>
  <si>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</si>
  <si>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</si>
  <si>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</si>
  <si>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</si>
  <si>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</si>
  <si>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</si>
  <si>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</si>
  <si>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</si>
  <si>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</si>
  <si>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</si>
  <si>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</si>
  <si>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</si>
  <si>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</si>
  <si>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</si>
  <si>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</si>
  <si>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</si>
  <si>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</si>
  <si>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</si>
  <si>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</si>
  <si>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</si>
  <si>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</si>
  <si>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</si>
  <si>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</si>
  <si>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</si>
  <si>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</si>
  <si>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</si>
  <si>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</si>
  <si>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</si>
  <si>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</si>
  <si>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</si>
  <si>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</si>
  <si>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</si>
  <si>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</si>
  <si>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</si>
  <si>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</si>
  <si>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</si>
  <si>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</si>
  <si>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</si>
  <si>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</si>
  <si>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</si>
  <si>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</si>
  <si>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</si>
  <si>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</si>
  <si>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</si>
  <si>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</si>
  <si>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</si>
  <si>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</si>
  <si>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</si>
  <si>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</si>
  <si>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</si>
  <si>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</si>
  <si>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</si>
  <si>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</si>
  <si>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</si>
  <si>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</si>
  <si>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</si>
  <si>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</si>
  <si>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</si>
  <si>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</si>
  <si>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</si>
  <si>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</si>
  <si>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</si>
  <si>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</si>
  <si>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</si>
  <si>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</si>
  <si>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</si>
  <si>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</si>
  <si>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</si>
  <si>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</si>
  <si>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</si>
  <si>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</si>
  <si>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</si>
  <si>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</si>
  <si>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</si>
  <si>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</si>
  <si>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</si>
  <si>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</si>
  <si>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</si>
  <si>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</si>
  <si>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</si>
  <si>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</si>
  <si>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</si>
  <si>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</si>
  <si>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</si>
  <si>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</si>
  <si>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</si>
  <si>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</si>
  <si>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</si>
  <si>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</si>
  <si>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</si>
  <si>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</si>
  <si>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</si>
  <si>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</si>
  <si>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</si>
  <si>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</si>
  <si>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</si>
  <si>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</si>
  <si>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</si>
  <si>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</si>
  <si>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</si>
  <si>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</si>
  <si>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</si>
  <si>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</si>
  <si>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</si>
  <si>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</si>
  <si>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</si>
  <si>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</si>
  <si>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</si>
  <si>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</si>
  <si>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</si>
  <si>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</si>
  <si>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</si>
  <si>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</si>
  <si>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</si>
  <si>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</si>
  <si>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</si>
  <si>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</si>
  <si>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</si>
  <si>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</si>
  <si>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</si>
  <si>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</si>
  <si>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</si>
  <si>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</si>
  <si>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</si>
  <si>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</si>
  <si>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</si>
  <si>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</si>
  <si>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</si>
  <si>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</si>
  <si>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</si>
  <si>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</si>
  <si>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</si>
  <si>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</si>
  <si>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</si>
  <si>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</si>
  <si>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</si>
  <si>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</si>
  <si>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</si>
  <si>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</si>
  <si>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</si>
  <si>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</si>
  <si>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</si>
  <si>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</si>
  <si>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</si>
  <si>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</si>
  <si>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</si>
  <si>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</si>
  <si>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</si>
  <si>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</si>
  <si>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</si>
  <si>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</si>
  <si>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</si>
  <si>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</si>
  <si>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</si>
  <si>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</si>
  <si>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</si>
  <si>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</si>
  <si>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</si>
  <si>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</si>
  <si>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</si>
  <si>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</si>
  <si>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</si>
  <si>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</si>
  <si>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</si>
  <si>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</si>
  <si>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</si>
  <si>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</si>
  <si>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</si>
  <si>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</si>
  <si>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</si>
  <si>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</si>
  <si>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</si>
  <si>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</si>
  <si>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</si>
  <si>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</si>
  <si>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</si>
  <si>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</si>
  <si>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</si>
  <si>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</si>
  <si>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</si>
  <si>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</si>
  <si>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</si>
  <si>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</si>
  <si>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</si>
  <si>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</si>
  <si>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</si>
  <si>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</si>
  <si>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</si>
  <si>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</si>
  <si>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</si>
  <si>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</si>
  <si>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</si>
  <si>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</si>
  <si>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</si>
  <si>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</si>
  <si>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</si>
  <si>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</si>
  <si>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</si>
  <si>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</si>
  <si>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</si>
  <si>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</si>
  <si>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</si>
  <si>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</si>
  <si>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</si>
  <si>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</si>
  <si>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</si>
  <si>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</si>
  <si>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</si>
  <si>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</si>
  <si>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</si>
  <si>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</si>
  <si>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</si>
  <si>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</si>
  <si>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</si>
  <si>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</si>
  <si>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</si>
  <si>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</si>
  <si>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</si>
  <si>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</si>
  <si>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</si>
  <si>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</si>
  <si>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</si>
  <si>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</si>
  <si>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</si>
  <si>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</si>
  <si>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</si>
  <si>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</si>
  <si>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</si>
  <si>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</si>
  <si>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</si>
  <si>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</si>
  <si>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</si>
  <si>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</si>
  <si>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</si>
  <si>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</si>
  <si>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</si>
  <si>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</si>
  <si>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</si>
  <si>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</si>
  <si>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</si>
  <si>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</si>
  <si>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</si>
  <si>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</si>
  <si>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</si>
  <si>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</si>
  <si>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</si>
  <si>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</si>
  <si>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</si>
  <si>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</si>
  <si>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</si>
  <si>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</si>
  <si>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</si>
  <si>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</si>
  <si>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</si>
  <si>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</si>
  <si>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</si>
  <si>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</si>
  <si>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</si>
  <si>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</si>
  <si>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</si>
  <si>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</si>
  <si>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</si>
  <si>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</si>
  <si>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</si>
  <si>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</si>
  <si>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</si>
  <si>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</si>
  <si>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</si>
  <si>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</si>
  <si>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</si>
  <si>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</si>
  <si>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</si>
  <si>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</si>
  <si>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</si>
  <si>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</si>
  <si>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</si>
  <si>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</si>
  <si>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</si>
  <si>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</si>
  <si>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</si>
  <si>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</si>
  <si>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</si>
  <si>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</si>
  <si>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</si>
  <si>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</si>
  <si>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</si>
  <si>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</si>
  <si>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</si>
  <si>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</si>
  <si>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</si>
  <si>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</si>
  <si>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</si>
  <si>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</si>
  <si>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</si>
  <si>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</si>
  <si>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</si>
  <si>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</si>
  <si>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</si>
  <si>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</si>
  <si>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</si>
  <si>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</si>
  <si>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</si>
  <si>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</si>
  <si>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</si>
  <si>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</si>
  <si>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</si>
  <si>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</si>
  <si>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</si>
  <si>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</si>
  <si>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</si>
  <si>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</si>
  <si>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</si>
  <si>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</si>
  <si>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</si>
  <si>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</si>
  <si>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</si>
  <si>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</si>
  <si>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</si>
  <si>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</si>
  <si>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</si>
  <si>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</si>
  <si>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</si>
  <si>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</si>
  <si>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</si>
  <si>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</si>
  <si>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</si>
  <si>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</si>
  <si>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</si>
  <si>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</si>
  <si>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</si>
  <si>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</si>
  <si>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</si>
  <si>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</si>
  <si>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</si>
  <si>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</si>
  <si>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</si>
  <si>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</si>
  <si>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</si>
  <si>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</si>
  <si>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</si>
  <si>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</si>
  <si>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</si>
  <si>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</si>
  <si>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</si>
  <si>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</si>
  <si>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</si>
  <si>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</si>
  <si>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</si>
  <si>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</si>
  <si>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</si>
  <si>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</si>
  <si>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</si>
  <si>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</si>
  <si>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</si>
  <si>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</si>
  <si>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</si>
  <si>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</si>
  <si>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</si>
  <si>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</si>
  <si>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</si>
  <si>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</si>
  <si>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</si>
  <si>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</si>
  <si>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</si>
  <si>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</si>
  <si>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</si>
  <si>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</si>
  <si>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</si>
  <si>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</si>
  <si>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</si>
  <si>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</si>
  <si>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</si>
  <si>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</si>
  <si>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</si>
  <si>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</si>
  <si>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</si>
  <si>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</si>
  <si>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</si>
  <si>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</si>
  <si>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</si>
  <si>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</si>
  <si>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</si>
  <si>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</si>
  <si>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</si>
  <si>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</si>
  <si>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</si>
  <si>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</si>
  <si>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</si>
  <si>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</si>
  <si>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</si>
  <si>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</si>
  <si>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</si>
  <si>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</si>
  <si>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</si>
  <si>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</si>
  <si>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</si>
  <si>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</si>
  <si>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</si>
  <si>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</si>
  <si>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</si>
  <si>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</si>
  <si>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</si>
  <si>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</si>
  <si>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</si>
  <si>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</si>
  <si>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</si>
  <si>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</si>
  <si>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</si>
  <si>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</si>
  <si>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</si>
  <si>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</si>
  <si>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</si>
  <si>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</si>
  <si>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</si>
  <si>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</si>
  <si>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</si>
  <si>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</si>
  <si>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</si>
  <si>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</si>
  <si>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</si>
  <si>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</si>
  <si>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</si>
  <si>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</si>
  <si>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</si>
  <si>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</si>
  <si>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</si>
  <si>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</si>
  <si>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</si>
  <si>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</si>
  <si>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</si>
  <si>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</si>
  <si>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</si>
  <si>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</si>
  <si>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</si>
  <si>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</si>
  <si>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</si>
  <si>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</si>
  <si>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</si>
  <si>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</si>
  <si>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</si>
  <si>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</si>
  <si>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</si>
  <si>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</si>
  <si>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</si>
  <si>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</si>
  <si>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</si>
  <si>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</si>
  <si>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</si>
  <si>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</si>
  <si>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</si>
  <si>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</si>
  <si>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</si>
  <si>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</si>
  <si>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</si>
  <si>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</si>
  <si>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</si>
  <si>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</si>
  <si>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</si>
  <si>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</si>
  <si>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</si>
  <si>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</si>
  <si>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</si>
  <si>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</si>
  <si>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</si>
  <si>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</si>
  <si>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</si>
  <si>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</si>
  <si>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</si>
  <si>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</si>
  <si>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</si>
  <si>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</si>
  <si>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</si>
  <si>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</si>
  <si>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</si>
  <si>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</si>
  <si>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</si>
  <si>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</si>
  <si>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</si>
  <si>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</si>
  <si>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</si>
  <si>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</si>
  <si>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</si>
  <si>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</si>
  <si>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</si>
  <si>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</si>
  <si>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</si>
  <si>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</si>
  <si>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</si>
  <si>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</si>
  <si>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</si>
  <si>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</si>
  <si>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</si>
  <si>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</si>
  <si>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</si>
  <si>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</si>
  <si>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</si>
  <si>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</si>
  <si>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</si>
  <si>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</si>
  <si>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</si>
  <si>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</si>
  <si>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</si>
  <si>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</si>
  <si>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</si>
  <si>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</si>
  <si>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</si>
  <si>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</si>
  <si>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</si>
  <si>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</si>
  <si>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</si>
  <si>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</si>
  <si>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</si>
  <si>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</si>
  <si>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</si>
  <si>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</si>
  <si>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</si>
  <si>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</si>
  <si>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</si>
  <si>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</si>
  <si>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</si>
  <si>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</si>
  <si>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</si>
  <si>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</si>
  <si>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</si>
  <si>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</si>
  <si>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</si>
  <si>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</si>
  <si>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</si>
  <si>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</si>
  <si>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</si>
  <si>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</si>
  <si>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</si>
  <si>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</si>
  <si>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</si>
  <si>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</si>
  <si>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</si>
  <si>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</si>
  <si>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</si>
  <si>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</si>
  <si>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</si>
  <si>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</si>
  <si>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</si>
  <si>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</si>
  <si>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</si>
  <si>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</si>
  <si>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</si>
  <si>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</si>
  <si>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</si>
  <si>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</si>
  <si>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</si>
  <si>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</si>
  <si>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</si>
  <si>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</si>
  <si>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</si>
  <si>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</si>
  <si>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</si>
  <si>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</si>
  <si>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</si>
  <si>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</si>
  <si>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</si>
  <si>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</si>
  <si>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</si>
  <si>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</si>
  <si>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</si>
  <si>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</si>
  <si>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</si>
  <si>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</si>
  <si>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</si>
  <si>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</si>
  <si>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</si>
  <si>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</si>
  <si>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</si>
  <si>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</si>
  <si>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</si>
  <si>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</si>
  <si>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</si>
  <si>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</si>
  <si>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</si>
  <si>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</si>
  <si>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</si>
  <si>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</si>
  <si>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</si>
  <si>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</si>
  <si>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</si>
  <si>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</si>
  <si>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</si>
  <si>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</si>
  <si>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</si>
  <si>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</si>
  <si>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</si>
  <si>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</si>
  <si>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</si>
  <si>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</si>
  <si>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</si>
  <si>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</si>
  <si>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</si>
  <si>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</si>
  <si>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</si>
  <si>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</si>
  <si>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</si>
  <si>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</si>
  <si>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</si>
  <si>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</si>
  <si>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</si>
  <si>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</si>
  <si>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</si>
  <si>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</si>
  <si>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</si>
  <si>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</si>
  <si>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</si>
  <si>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</si>
  <si>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</si>
  <si>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</si>
  <si>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</si>
  <si>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</si>
  <si>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</si>
  <si>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</si>
  <si>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</si>
  <si>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</si>
  <si>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</si>
  <si>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</si>
  <si>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</si>
  <si>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</si>
  <si>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</si>
  <si>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</si>
  <si>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</si>
  <si>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</si>
  <si>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</si>
  <si>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</si>
  <si>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</si>
  <si>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</si>
  <si>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</si>
  <si>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</si>
  <si>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</si>
  <si>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</si>
  <si>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</si>
  <si>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</si>
  <si>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</si>
  <si>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</si>
  <si>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</si>
  <si>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</si>
  <si>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</si>
  <si>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</si>
  <si>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</si>
  <si>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</si>
  <si>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</si>
  <si>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</si>
  <si>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</si>
  <si>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</si>
  <si>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</si>
  <si>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</si>
  <si>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</si>
  <si>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</si>
  <si>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</si>
  <si>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</si>
  <si>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</si>
  <si>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</si>
  <si>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</si>
  <si>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</si>
  <si>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</si>
  <si>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</si>
  <si>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</si>
  <si>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</si>
  <si>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</si>
  <si>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</si>
  <si>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</si>
  <si>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</si>
  <si>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</si>
  <si>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</si>
  <si>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</si>
  <si>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</si>
  <si>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</si>
  <si>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</si>
  <si>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</si>
  <si>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</si>
  <si>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</si>
  <si>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</si>
  <si>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</si>
  <si>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</si>
  <si>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</si>
  <si>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</si>
  <si>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</si>
  <si>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</si>
  <si>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</si>
  <si>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</si>
  <si>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</si>
  <si>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</si>
  <si>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</si>
  <si>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</si>
  <si>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</si>
  <si>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</si>
  <si>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</si>
  <si>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</si>
  <si>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</si>
  <si>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</si>
  <si>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</si>
  <si>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</si>
  <si>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</si>
  <si>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</si>
  <si>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</si>
  <si>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</si>
  <si>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</si>
  <si>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</si>
  <si>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</si>
  <si>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</si>
  <si>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</si>
  <si>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</si>
  <si>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</si>
  <si>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</si>
  <si>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</si>
  <si>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</si>
  <si>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</si>
  <si>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</si>
  <si>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</si>
  <si>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</si>
  <si>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</si>
  <si>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</si>
  <si>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</si>
  <si>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</si>
  <si>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</si>
  <si>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</si>
  <si>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</si>
  <si>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</si>
  <si>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</si>
  <si>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</si>
  <si>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</si>
  <si>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</si>
  <si>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</si>
  <si>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</si>
  <si>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</si>
  <si>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</si>
  <si>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</si>
  <si>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</si>
  <si>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</si>
  <si>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</si>
  <si>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</si>
  <si>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</si>
  <si>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</si>
  <si>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</si>
  <si>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</si>
  <si>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</si>
  <si>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</si>
  <si>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</si>
  <si>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</si>
  <si>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</si>
  <si>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</si>
  <si>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</si>
  <si>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</si>
  <si>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</si>
  <si>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</si>
  <si>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</si>
  <si>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</si>
  <si>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</si>
  <si>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</si>
  <si>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</si>
  <si>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</si>
  <si>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</si>
  <si>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</si>
  <si>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</si>
  <si>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</si>
  <si>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</si>
  <si>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</si>
  <si>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</si>
  <si>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</si>
  <si>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</si>
  <si>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</si>
  <si>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</si>
  <si>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</si>
  <si>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</si>
  <si>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</si>
  <si>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</si>
  <si>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</si>
  <si>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</si>
  <si>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</si>
  <si>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</si>
  <si>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</si>
  <si>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</si>
  <si>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</si>
  <si>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</si>
  <si>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</si>
  <si>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</si>
  <si>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</si>
  <si>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</si>
  <si>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</si>
  <si>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</si>
  <si>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</si>
  <si>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</si>
  <si>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</si>
  <si>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</si>
  <si>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</si>
  <si>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</si>
  <si>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</si>
  <si>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</si>
  <si>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</si>
  <si>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</si>
  <si>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</si>
  <si>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</si>
  <si>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</si>
  <si>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</si>
  <si>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</si>
  <si>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</si>
  <si>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</si>
  <si>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</si>
  <si>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</si>
  <si>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</si>
  <si>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</si>
  <si>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</si>
  <si>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</si>
  <si>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</si>
  <si>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</si>
  <si>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</si>
  <si>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ETA 30 min</t>
  </si>
  <si>
    <t>PCM-20251021-00000713</t>
  </si>
  <si>
    <t>ETA 50 KM</t>
  </si>
  <si>
    <t>PCM-20251021-00000793</t>
  </si>
  <si>
    <t xml:space="preserve">ETA 30 MIN </t>
  </si>
  <si>
    <t>PCM-20251021-00000806</t>
  </si>
  <si>
    <t>ETA 110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</si>
  <si>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</si>
  <si>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</si>
  <si>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</si>
  <si>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</si>
  <si>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</si>
  <si>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</si>
  <si>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</si>
  <si>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</si>
  <si>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</si>
  <si>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</si>
  <si>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PCM-20251021-00000820</t>
  </si>
  <si>
    <t xml:space="preserve">EM team at site </t>
  </si>
  <si>
    <t>PCM-20251021-00000658</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</si>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</sst>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4" totalsRowShown="0" headerRowDxfId="31" dataDxfId="30" headerRowBorderDxfId="28" tableBorderDxfId="29">
  <autoFilter ref="A1:L5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288.41617372685141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7.9208612268485012</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45951.364599652778</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8.6289467595634051E-2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45951.364599652778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45951.364599652778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45951.364599652778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45951.364599652778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45951.364599652778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45951.364599652778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45951.364599652778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45951.364599652778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45951.364599652778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45951.364599652778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45951.364599652778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45951.364599652778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45951.364599652778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45951.364599652778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45951.364599652778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45951.364599652778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45951.364599652778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45951.364599652778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45951.364599652778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45951.364599652778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45951.364599652778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45951.364599652778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45951.364599652778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45951.364599652778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45951.364599652778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45951.364599652778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45951.364599652778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45951.364599652778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45951.364599652778</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45951.364599652778</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45951.364599652778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45951.364599652778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45951.364599652778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45951.364599652778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45951.364599652778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45951.364599652778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45951.364599652778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45951.364599652778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45951.364599652778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45951.364599652778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45951.364599652778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45951.364599652778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45951.364599652778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45951.364599652778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45951.364599652778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45951.364599652778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45951.364599652778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45951.364599652778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45951.364599652778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45951.364599652778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45951.364599652778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45951.364599652778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45951.364599652778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45951.364599652778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45951.364599652778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45951.364599652778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45951.364599652778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45951.364599652778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45951.364599652778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45951.364599652778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45951.364599652778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45951.364599652778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45951.364599652778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45951.364599652778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45951.364599652778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45951.364599652778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45951.364599652778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45951.364599652778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45951.364599652778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45951.364599652778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45951.364599652778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45951.364599652778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45951.364599652778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45951.364599652778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45951.364599652778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45951.364599652778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45951.364599652778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45951.364599652778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45951.364599652778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45951.364599652778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45951.364599652778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45951.364599652778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45951.364599652778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45951.364599652778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45951.364599652778</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45951.364599652778</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144.63751631944615</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126.36476168981608</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6.8688241898125852</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26702</v>
      </c>
      <c r="E6" s="116" t="s">
        <v>38998</v>
      </c>
      <c r="F6" s="117">
        <v>45951.306342592594</v>
      </c>
      <c r="G6" s="118">
        <f ca="1">IFERROR(NOW()-F6,"-")</f>
        <v>5.8257060183677822E-2</v>
      </c>
      <c r="H6" s="117">
        <v>45951.299398148149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64">
        <v>1</v>
      </c>
      <c r="D7" s="18" t="s">
        <v>25790</v>
      </c>
      <c r="E7" s="116" t="s">
        <v>38998</v>
      </c>
      <c r="F7" s="117">
        <v>45951.298032407409</v>
      </c>
      <c r="G7" s="118">
        <f ca="1">IFERROR(NOW()-F7,"-")</f>
        <v>6.6567245368787553E-2</v>
      </c>
      <c r="H7" s="117">
        <v>45951.293171296296</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45951.364599652778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45951.364599652778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45951.364599652778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45951.364599652778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45951.364599652778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45951.364599652778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45951.364599652778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45951.364599652778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45951.364599652778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45951.364599652778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45951.364599652778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45951.364599652778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45951.364599652778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45951.364599652778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45951.364599652778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45951.364599652778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45951.364599652778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45951.364599652778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45951.364599652778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45951.364599652778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45951.364599652778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45951.364599652778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45951.364599652778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45951.364599652778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45951.364599652778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45951.364599652778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45951.364599652778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45951.364599652778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45951.364599652778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45951.364599652778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45951.364599652778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45951.364599652778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45951.364599652778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45951.364599652778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45951.364599652778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45951.364599652778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45951.364599652778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45951.364599652778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45951.364599652778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45951.364599652778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45951.364599652778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45951.364599652778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45951.364599652778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45951.364599652778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45951.364599652778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45951.364599652778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45951.364599652778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45951.364599652778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45951.364599652778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45951.364599652778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45951.364599652778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45951.364599652778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45951.364599652778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45951.364599652778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45951.364599652778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45951.364599652778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45951.364599652778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45951.364599652778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45951.364599652778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45951.364599652778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45951.364599652778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45951.364599652778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45951.364599652778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45951.364599652778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45951.364599652778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45951.364599652778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45951.364599652778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45951.364599652778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45951.364599652778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1</v>
      </c>
      <c r="D2" s="18" t="s">
        <v>8566</v>
      </c>
      <c r="E2" s="18" t="s">
        <v>38998</v>
      </c>
      <c r="F2" s="20">
        <v>45951.325277777774</v>
      </c>
      <c r="G2" s="21">
        <f t="shared" ref="G2:G39" ca="1" si="0">IFERROR(NOW()-F2,"-")</f>
        <v>3.9321875003224704E-2</v>
      </c>
      <c r="H2" s="22">
        <v>45951.319594907407</v>
      </c>
      <c r="I2" s="19" t="str">
        <f>IFERROR(VLOOKUP(D2,DB!A:F,6,0),"")</f>
        <v>SCECO</v>
      </c>
      <c r="J2" s="18" t="str">
        <f>IFERROR(VLOOKUP(D2,DB!A:G,7,0),"")</f>
        <v>Dead</v>
      </c>
      <c r="K2" s="47" t="s">
        <v>39097</v>
      </c>
      <c r="L2" s="23" t="str">
        <f>IFERROR(VLOOKUP(D2,DB!A:I,9,0),"")</f>
        <v>Latis</v>
      </c>
    </row>
    <row r="3" spans="1:13" ht="15" customHeight="1">
      <c r="A3" s="19" t="s">
        <v>39098</v>
      </c>
      <c r="B3" s="64" t="str">
        <f>IFERROR(VLOOKUP(D3,DB!A:K,11,0),"")</f>
        <v>R3</v>
      </c>
      <c r="C3" s="18">
        <v>2</v>
      </c>
      <c r="D3" s="18" t="s">
        <v>22581</v>
      </c>
      <c r="E3" s="18" t="s">
        <v>38998</v>
      </c>
      <c r="F3" s="20">
        <v>45951.328402777777</v>
      </c>
      <c r="G3" s="21">
        <f t="shared" ca="1" si="0"/>
        <v>3.6196875000314321E-2</v>
      </c>
      <c r="H3" s="22">
        <v>45951.318101851852</v>
      </c>
      <c r="I3" s="19" t="str">
        <f>IFERROR(VLOOKUP(D3,DB!A:F,6,0),"")</f>
        <v>SCECO</v>
      </c>
      <c r="J3" s="18" t="str">
        <f>IFERROR(VLOOKUP(D3,DB!A:G,7,0),"")</f>
        <v>Dead</v>
      </c>
      <c r="K3" s="47" t="s">
        <v>39099</v>
      </c>
      <c r="L3" s="23" t="str">
        <f>IFERROR(VLOOKUP(D3,DB!A:I,9,0),"")</f>
        <v>Latis</v>
      </c>
    </row>
    <row r="4" spans="1:13" ht="15" customHeight="1">
      <c r="A4" s="19"/>
      <c r="B4" s="64" t="str">
        <f>IFERROR(VLOOKUP(D4,DB!A:K,11,0),"")</f>
        <v/>
      </c>
      <c r="C4" s="18"/>
      <c r="D4" s="18"/>
      <c r="E4" s="18"/>
      <c r="F4" s="20"/>
      <c r="G4" s="21">
        <f t="shared" ca="1" si="0"/>
        <v>45951.364599652778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45951.364599652778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45951.364599652778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45951.364599652778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45951.364599652778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45951.364599652778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45951.364599652778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45951.364599652778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45951.364599652778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45951.364599652778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45951.364599652778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45951.364599652778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45951.364599652778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45951.364599652778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45951.364599652778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45951.364599652778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45951.364599652778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45951.364599652778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45951.364599652778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45951.364599652778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45951.364599652778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45951.364599652778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45951.364599652778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45951.364599652778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45951.364599652778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45951.364599652778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45951.364599652778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45951.364599652778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45951.364599652778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45951.364599652778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45951.364599652778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45951.364599652778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45951.364599652778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45951.364599652778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45951.364599652778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45951.364599652778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45951.364599652778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45951.364599652778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45951.364599652778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45951.364599652778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45951.364599652778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45951.364599652778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45951.364599652778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45951.364599652778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45951.364599652778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45951.364599652778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45951.364599652778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45951.364599652778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45951.364599652778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45951.364599652778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45951.364599652778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45951.364599652778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45951.364599652778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45951.364599652778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45951.364599652778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45951.364599652778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45951.364599652778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45951.364599652778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45951.364599652778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45951.364599652778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45951.364599652778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45951.364599652778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45951.364599652778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45951.364599652778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45951.364599652778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45951.364599652778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45951.364599652778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45951.364599652778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45951.364599652778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45951.364599652778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45951.364599652778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45951.364599652778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45951.364599652778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45951.364599652778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45951.364599652778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45951.364599652778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45951.364599652778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45951.364599652778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45951.364599652778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45951.364599652778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45951.364599652778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45951.364599652778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45951.364599652778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45951.364599652778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45951.364599652778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45951.364599652778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45951.364599652778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45951.364599652778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45951.364599652778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45951.364599652778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45951.364599652778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45951.364599652778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45951.364599652778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45951.364599652778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45951.364599652778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45951.364599652778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45951.364599652778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45951.364599652778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45951.364599652778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45951.364599652778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45951.364599652778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45951.364599652778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45951.364599652778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45951.364599652778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45951.364599652778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45951.364599652778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45951.364599652778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45951.364599652778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45951.364599652778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45951.364599652778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45951.364599652778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45951.364599652778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45951.364599652778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45951.364599652778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45951.364599652778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45951.364599652778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45951.364599652778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45951.364599652778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45951.364599652778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45951.364599652778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45951.364599652778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45951.364599652778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45951.364599652778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45951.364599652778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45951.364599652778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45951.364599652778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45951.364599652778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45951.364599652778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45951.364599652778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45951.364599652778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45951.364599652778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45951.364599652778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45951.364599652778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45951.364599652778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45951.364599652778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45951.364599652778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45951.364599652778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45951.364599652778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45951.364599652778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45951.364599652778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45951.364599652778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45951.364599652778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45951.364599652778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45951.364599652778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45951.364599652778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45951.364599652778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45951.364599652778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45951.364599652778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45951.364599652778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45951.364599652778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45951.364599652778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45951.364599652778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45951.364599652778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45951.364599652778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45951.364599652778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45951.364599652778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45951.364599652778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45951.364599652778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45951.364599652778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45951.364599652778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45951.364599652778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45951.364599652778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45951.364599652778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45951.364599652778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45951.364599652778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45951.364599652778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45951.364599652778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45951.364599652778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45951.364599652778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45951.364599652778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45951.364599652778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45951.364599652778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45951.364599652778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45951.364599652778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45951.364599652778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45951.364599652778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45951.364599652778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45951.364599652778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45951.364599652778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45951.364599652778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45951.364599652778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45951.364599652778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45951.364599652778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45951.364599652778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45951.364599652778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45951.364599652778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45951.364599652778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45951.364599652778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45951.364599652778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45951.364599652778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45951.364599652778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45951.364599652778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45951.364599652778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45951.364599652778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45951.364599652778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45951.364599652778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45951.364599652778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45951.364599652778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45951.364599652778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45951.364599652778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45951.364599652778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45951.364599652778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45951.364599652778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45951.364599652778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45951.364599652778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45951.364599652778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45951.364599652778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45951.364599652778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45951.364599652778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45951.364599652778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45951.364599652778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45951.364599652778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45951.364599652778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45951.364599652778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45951.364599652778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45951.364599652778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45951.364599652778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45951.364599652778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45951.364599652778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45951.364599652778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45951.364599652778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45951.364599652778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45951.364599652778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45951.364599652778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45951.364599652778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45951.364599652778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45951.364599652778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45951.364599652778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45951.364599652778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45951.364599652778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45951.364599652778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45951.364599652778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45951.364599652778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45951.364599652778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45951.364599652778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45951.364599652778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45951.364599652778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45951.364599652778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45951.364599652778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45951.364599652778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45951.364599652778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45951.364599652778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45951.364599652778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45951.364599652778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45951.364599652778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45951.364599652778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45951.364599652778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45951.364599652778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45951.364599652778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45951.364599652778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45951.364599652778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45951.364599652778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45951.364599652778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45951.364599652778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45951.364599652778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45951.364599652778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45951.364599652778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45951.364599652778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45951.364599652778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45951.364599652778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45951.364599652778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45951.364599652778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45951.364599652778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45951.364599652778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45951.364599652778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45951.364599652778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45951.364599652778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45951.364599652778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45951.364599652778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45951.364599652778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45951.364599652778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45951.364599652778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45951.364599652778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45951.364599652778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45951.364599652778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45951.364599652778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45951.364599652778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45951.364599652778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45951.364599652778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45951.364599652778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45951.364599652778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45951.364599652778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45951.364599652778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45951.364599652778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45951.364599652778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45951.364599652778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45951.364599652778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45951.364599652778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45951.364599652778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45951.364599652778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45951.364599652778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45951.364599652778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45951.364599652778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45951.364599652778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45951.364599652778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45951.364599652778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45951.364599652778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45951.364599652778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45951.364599652778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45951.364599652778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45951.364599652778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45951.364599652778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45951.364599652778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45951.364599652778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45951.364599652778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45951.364599652778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45951.364599652778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45951.364599652778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45951.364599652778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45951.364599652778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45951.364599652778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45951.364599652778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45951.364599652778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45951.364599652778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45951.364599652778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45951.364599652778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45951.364599652778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45951.364599652778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45951.364599652778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45951.364599652778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45951.364599652778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45951.364599652778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45951.364599652778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45951.364599652778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45951.364599652778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45951.364599652778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45951.364599652778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45951.364599652778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45951.364599652778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45951.364599652778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45951.364599652778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45951.364599652778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45951.364599652778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45951.364599652778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45951.364599652778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45951.364599652778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45951.364599652778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45951.364599652778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45951.364599652778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45951.364599652778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45951.364599652778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45951.364599652778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45951.364599652778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45951.364599652778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45951.364599652778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45951.364599652778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45951.364599652778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45951.364599652778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45951.364599652778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45951.364599652778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45951.364599652778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45951.364599652778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45951.364599652778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45951.364599652778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45951.364599652778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45951.364599652778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45951.364599652778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45951.364599652778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45951.364599652778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45951.364599652778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45951.364599652778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45951.364599652778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45951.364599652778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45951.364599652778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45951.364599652778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45951.364599652778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45951.364599652778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45951.364599652778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45951.364599652778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45951.364599652778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45951.364599652778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45951.364599652778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45951.364599652778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45951.364599652778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45951.364599652778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45951.364599652778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45951.364599652778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45951.364599652778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45951.364599652778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45951.364599652778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45951.364599652778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45951.364599652778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45951.364599652778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45951.364599652778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45951.364599652778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45951.364599652778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45951.364599652778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45951.364599652778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45951.364599652778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45951.364599652778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45951.364599652778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45951.364599652778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45951.364599652778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45951.364599652778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45951.364599652778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45951.364599652778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45951.364599652778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45951.364599652778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45951.364599652778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45951.364599652778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45951.364599652778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45951.364599652778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45951.364599652778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45951.364599652778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45951.364599652778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45951.364599652778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45951.364599652778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45951.364599652778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45951.364599652778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45951.364599652778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45951.364599652778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45951.364599652778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45951.364599652778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45951.364599652778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45951.364599652778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45951.364599652778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45951.364599652778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45951.364599652778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45951.364599652778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45951.364599652778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45951.364599652778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45951.364599652778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45951.364599652778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45951.364599652778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45951.364599652778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45951.364599652778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45951.364599652778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45951.364599652778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45951.364599652778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45951.364599652778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45951.364599652778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45951.364599652778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45951.364599652778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45951.364599652778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45951.364599652778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45951.364599652778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45951.364599652778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45951.364599652778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45951.364599652778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45951.364599652778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45951.364599652778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45951.364599652778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45951.364599652778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45951.364599652778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45951.364599652778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45951.364599652778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45951.364599652778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45951.364599652778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45951.364599652778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45951.364599652778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45951.364599652778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45951.364599652778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45951.364599652778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45951.364599652778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45951.364599652778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45951.364599652778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45951.364599652778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45951.364599652778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45951.364599652778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45951.364599652778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45951.364599652778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45951.364599652778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45951.364599652778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45951.364599652778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45951.364599652778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45951.364599652778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45951.364599652778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45951.364599652778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45951.364599652778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45951.364599652778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45951.364599652778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45951.364599652778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45951.364599652778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45951.364599652778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45951.364599652778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45951.364599652778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45951.364599652778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45951.364599652778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45951.364599652778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45951.364599652778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45951.364599652778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45951.364599652778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45951.364599652778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45951.364599652778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45951.364599652778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45951.364599652778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45951.364599652778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45951.364599652778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45951.364599652778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45951.364599652778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45951.364599652778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45951.364599652778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45951.364599652778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45951.364599652778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45951.364599652778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45951.364599652778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45951.364599652778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45951.364599652778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45951.364599652778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45951.364599652778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45951.364599652778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45951.364599652778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45951.364599652778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45951.364599652778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45951.364599652778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45951.364599652778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45951.364599652778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45951.364599652778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45951.364599652778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45951.364599652778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45951.364599652778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45951.364599652778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45951.364599652778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45951.364599652778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45951.364599652778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45951.364599652778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45951.364599652778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45951.364599652778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45951.364599652778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45951.364599652778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45951.364599652778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45951.364599652778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45951.364599652778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45951.364599652778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45951.364599652778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45951.364599652778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45951.364599652778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45951.364599652778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45951.364599652778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45951.364599652778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45951.364599652778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45951.364599652778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45951.364599652778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45951.364599652778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45951.364599652778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45951.364599652778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45951.364599652778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45951.364599652778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45951.364599652778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45951.364599652778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45951.364599652778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45951.364599652778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45951.364599652778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45951.364599652778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45951.364599652778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45951.364599652778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45951.364599652778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45951.364599652778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45951.364599652778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45951.364599652778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45951.364599652778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45951.364599652778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45951.364599652778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45951.364599652778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45951.364599652778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45951.364599652778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45951.364599652778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45951.364599652778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45951.364599652778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45951.364599652778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45951.364599652778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45951.364599652778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45951.364599652778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45951.364599652778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45951.364599652778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45951.364599652778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45951.364599652778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45951.364599652778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45951.364599652778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45951.364599652778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45951.364599652778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45951.364599652778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45951.364599652778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45951.364599652778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45951.364599652778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45951.364599652778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45951.364599652778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45951.364599652778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45951.364599652778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45951.364599652778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45951.364599652778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45951.364599652778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45951.364599652778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45951.364599652778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45951.364599652778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45951.364599652778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45951.364599652778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45951.364599652778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45951.364599652778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45951.364599652778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45951.364599652778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45951.364599652778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45951.364599652778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45951.364599652778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45951.364599652778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45951.364599652778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45951.364599652778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45951.364599652778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45951.364599652778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45951.364599652778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45951.364599652778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45951.364599652778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45951.364599652778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45951.364599652778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45951.364599652778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45951.364599652778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45951.364599652778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45951.364599652778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45951.364599652778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45951.364599652778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45951.364599652778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45951.364599652778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45951.364599652778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45951.364599652778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45951.364599652778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45951.364599652778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45951.364599652778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45951.364599652778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45951.364599652778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45951.364599652778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45951.364599652778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45951.364599652778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45951.364599652778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45951.364599652778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45951.364599652778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45951.364599652778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45951.364599652778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45951.364599652778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45951.364599652778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45951.364599652778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45951.364599652778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45951.364599652778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45951.364599652778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45951.364599652778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45951.364599652778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45951.364599652778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45951.364599652778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45951.364599652778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45951.364599652778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45951.364599652778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45951.364599652778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45951.364599652778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45951.364599652778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45951.364599652778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45951.364599652778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45951.364599652778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45951.364599652778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45951.364599652778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45951.364599652778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45951.364599652778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45951.364599652778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45951.364599652778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45951.364599652778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45951.364599652778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45951.364599652778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45951.364599652778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45951.364599652778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45951.364599652778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45951.364599652778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45951.364599652778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45951.364599652778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45951.364599652778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45951.364599652778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45951.364599652778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45951.364599652778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45951.364599652778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45951.364599652778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45951.364599652778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45951.364599652778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45951.364599652778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45951.364599652778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45951.364599652778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45951.364599652778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45951.364599652778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45951.364599652778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45951.364599652778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45951.364599652778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45951.364599652778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45951.364599652778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45951.364599652778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45951.364599652778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45951.364599652778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45951.364599652778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45951.364599652778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45951.364599652778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45951.364599652778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45951.364599652778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45951.364599652778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45951.364599652778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45951.364599652778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45951.364599652778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45951.364599652778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45951.364599652778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45951.364599652778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45951.364599652778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45951.364599652778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45951.364599652778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45951.364599652778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45951.364599652778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45951.364599652778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45951.364599652778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45951.364599652778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45951.364599652778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45951.364599652778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45951.364599652778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45951.364599652778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45951.364599652778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45951.364599652778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45951.364599652778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45951.364599652778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45951.364599652778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45951.364599652778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45951.364599652778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45951.364599652778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45951.364599652778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45951.364599652778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45951.364599652778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45951.364599652778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45951.364599652778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45951.364599652778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45951.364599652778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45951.364599652778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45951.364599652778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45951.364599652778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45951.364599652778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45951.364599652778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45951.364599652778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45951.364599652778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45951.364599652778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45951.364599652778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45951.364599652778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45951.364599652778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45951.364599652778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45951.364599652778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45951.364599652778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45951.364599652778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45951.364599652778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45951.364599652778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45951.364599652778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45951.364599652778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45951.364599652778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45951.364599652778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45951.364599652778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45951.364599652778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45951.364599652778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45951.364599652778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45951.364599652778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45951.364599652778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45951.364599652778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45951.364599652778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45951.364599652778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45951.364599652778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45951.364599652778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45951.364599652778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45951.364599652778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45951.364599652778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45951.364599652778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45951.364599652778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45951.364599652778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45951.364599652778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45951.364599652778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45951.364599652778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45951.364599652778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45951.364599652778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45951.364599652778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45951.364599652778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45951.364599652778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45951.364599652778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45951.364599652778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45951.364599652778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45951.364599652778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45951.364599652778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45951.364599652778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45951.364599652778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45951.364599652778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45951.364599652778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45951.364599652778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45951.364599652778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45951.364599652778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45951.364599652778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45951.364599652778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45951.364599652778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45951.364599652778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45951.364599652778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45951.364599652778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45951.364599652778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45951.364599652778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45951.364599652778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45951.364599652778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45951.364599652778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45951.364599652778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45951.364599652778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45951.364599652778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45951.364599652778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45951.364599652778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45951.364599652778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45951.364599652778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45951.364599652778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45951.364599652778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45951.364599652778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45951.364599652778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45951.364599652778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45951.364599652778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45951.364599652778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45951.364599652778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45951.364599652778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45951.364599652778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45951.364599652778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45951.364599652778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45951.364599652778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45951.364599652778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45951.364599652778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45951.364599652778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45951.364599652778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45951.364599652778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45951.364599652778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45951.364599652778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45951.364599652778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45951.364599652778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45951.364599652778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45951.364599652778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45951.364599652778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45951.364599652778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45951.364599652778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45951.364599652778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45951.364599652778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45951.364599652778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45951.364599652778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45951.364599652778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45951.364599652778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45951.364599652778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45951.364599652778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45951.364599652778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45951.364599652778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45951.364599652778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45951.364599652778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45951.364599652778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45951.364599652778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45951.364599652778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45951.364599652778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45951.364599652778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45951.364599652778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45951.364599652778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45951.364599652778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45951.364599652778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45951.364599652778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45951.364599652778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45951.364599652778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45951.364599652778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45951.364599652778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45951.364599652778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45951.364599652778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45951.364599652778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45951.364599652778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45951.364599652778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45951.364599652778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45951.364599652778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45951.364599652778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45951.364599652778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45951.364599652778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45951.364599652778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45951.364599652778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45951.364599652778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45951.364599652778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45951.364599652778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45951.364599652778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45951.364599652778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45951.364599652778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45951.364599652778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45951.364599652778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45951.364599652778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45951.364599652778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45951.364599652778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45951.364599652778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45951.364599652778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45951.364599652778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45951.364599652778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45951.364599652778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45951.364599652778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45951.364599652778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45951.364599652778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45951.364599652778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45951.364599652778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45951.364599652778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45951.364599652778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45951.364599652778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45951.364599652778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45951.364599652778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45951.364599652778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45951.364599652778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45951.364599652778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45951.364599652778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45951.364599652778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45951.364599652778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45951.364599652778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45951.364599652778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45951.364599652778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45951.364599652778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45951.364599652778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45951.364599652778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45951.364599652778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45951.364599652778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45951.364599652778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45951.364599652778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45951.364599652778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45951.364599652778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45951.364599652778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45951.364599652778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45951.364599652778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45951.364599652778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45951.364599652778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45951.364599652778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45951.364599652778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45951.364599652778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45951.364599652778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45951.364599652778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45951.364599652778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45951.364599652778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45951.364599652778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45951.364599652778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45951.364599652778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45951.364599652778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45951.364599652778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45951.364599652778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45951.364599652778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45951.364599652778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45951.364599652778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45951.364599652778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45951.364599652778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45951.364599652778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45951.364599652778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45951.364599652778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45951.364599652778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45951.364599652778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45951.364599652778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45951.364599652778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45951.364599652778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45951.364599652778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45951.364599652778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45951.364599652778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45951.364599652778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45951.364599652778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45951.364599652778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45951.364599652778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45951.364599652778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45951.364599652778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45951.364599652778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45951.364599652778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45951.364599652778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45951.364599652778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45951.364599652778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45951.364599652778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45951.364599652778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45951.364599652778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45951.364599652778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45951.364599652778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45951.364599652778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45951.364599652778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45951.364599652778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45951.364599652778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45951.364599652778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45951.364599652778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45951.364599652778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45951.364599652778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45951.364599652778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45951.364599652778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45951.364599652778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45951.364599652778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45951.364599652778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45951.364599652778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45951.364599652778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45951.364599652778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45951.364599652778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45951.364599652778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45951.364599652778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45951.364599652778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45951.364599652778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45951.364599652778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45951.364599652778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45951.364599652778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45951.364599652778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45951.364599652778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45951.364599652778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45951.364599652778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45951.364599652778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45951.364599652778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45951.364599652778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45951.364599652778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45951.364599652778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45951.364599652778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45951.364599652778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45951.364599652778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45951.364599652778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45951.364599652778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45951.364599652778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45951.364599652778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45951.364599652778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45951.364599652778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45951.364599652778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45951.364599652778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45951.364599652778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45951.364599652778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45951.364599652778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45951.364599652778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45951.364599652778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45951.364599652778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45951.364599652778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45951.364599652778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45951.364599652778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45951.364599652778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45951.364599652778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45951.364599652778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45951.364599652778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45951.364599652778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45951.364599652778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45951.364599652778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45951.364599652778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45951.364599652778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45951.364599652778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45951.364599652778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45951.364599652778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45951.364599652778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45951.364599652778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45951.364599652778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45951.364599652778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45951.364599652778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45951.364599652778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45951.364599652778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45951.364599652778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45951.364599652778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45951.364599652778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45951.364599652778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45951.364599652778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45951.364599652778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45951.364599652778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45951.364599652778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45951.364599652778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45951.364599652778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45951.364599652778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45951.364599652778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45951.364599652778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45951.364599652778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45951.364599652778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45951.364599652778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45951.364599652778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45951.364599652778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45951.364599652778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45951.364599652778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45951.364599652778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45951.364599652778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45951.364599652778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45951.364599652778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45951.364599652778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45951.364599652778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45951.364599652778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45951.364599652778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45951.364599652778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45951.364599652778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45951.364599652778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45951.364599652778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45951.364599652778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45951.364599652778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45951.364599652778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45951.364599652778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45951.364599652778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45951.364599652778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45951.364599652778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45951.364599652778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45951.364599652778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45951.364599652778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45951.364599652778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45951.364599652778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45951.364599652778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45951.364599652778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45951.364599652778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45951.364599652778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45951.364599652778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45951.364599652778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45951.364599652778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45951.364599652778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45951.364599652778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45951.364599652778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45951.364599652778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45951.364599652778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45951.364599652778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45951.364599652778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45951.364599652778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45951.364599652778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45951.364599652778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45951.364599652778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45951.364599652778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45951.364599652778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45951.364599652778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45951.364599652778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45951.364599652778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45951.364599652778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45951.364599652778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45951.364599652778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45951.364599652778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45951.364599652778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45951.364599652778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45951.364599652778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45951.364599652778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45951.364599652778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45951.364599652778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45951.364599652778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45951.364599652778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45951.364599652778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45951.364599652778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45951.364599652778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45951.364599652778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45951.364599652778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45951.364599652778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45951.364599652778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45951.364599652778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45951.364599652778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45951.364599652778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45951.364599652778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45951.364599652778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45951.364599652778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45951.364599652778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45951.364599652778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45951.364599652778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45951.364599652778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45951.364599652778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45951.364599652778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45951.364599652778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45951.364599652778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45951.364599652778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45951.364599652778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45951.364599652778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45951.364599652778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45951.364599652778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45951.364599652778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45951.364599652778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45951.364599652778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45951.364599652778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45951.364599652778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45951.364599652778</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39100</v>
      </c>
      <c r="B2" s="98" t="str">
        <f>IFERROR(VLOOKUP(D2,DB!A:K,11,0),"")</f>
        <v>R4</v>
      </c>
      <c r="C2" s="99">
        <v>1</v>
      </c>
      <c r="D2" s="95" t="s">
        <v>35115</v>
      </c>
      <c r="E2" s="100" t="s">
        <v>38998</v>
      </c>
      <c r="F2" s="101">
        <v>45703.480717592596</v>
      </c>
      <c r="G2" s="102">
        <f ca="1">IFERROR(NOW()-F2,"")</f>
        <v>247.88388206018135</v>
      </c>
      <c r="H2" s="101">
        <v>45703.474768518521</v>
      </c>
      <c r="I2" s="98" t="str">
        <f>IFERROR(VLOOKUP(D2,DB!A:F,6,0),"")</f>
        <v>SCECO</v>
      </c>
      <c r="J2" s="98" t="str">
        <f>IFERROR(VLOOKUP(D2,DB!A:G,7,0),"")</f>
        <v>Dead</v>
      </c>
      <c r="K2" s="103" t="s">
        <v>39101</v>
      </c>
      <c r="L2" s="95" t="str">
        <f>IFERROR(VLOOKUP(D2,DB!A:I,9,0),"")</f>
        <v>Latis</v>
      </c>
    </row>
    <row r="3" spans="1:16" ht="15" customHeight="1">
      <c r="A3" s="121"/>
      <c r="B3" s="121" t="str">
        <f>IFERROR(VLOOKUP(D3,DB!A:K,11,0),"")</f>
        <v/>
      </c>
      <c r="C3" s="122"/>
      <c r="D3" s="123"/>
      <c r="E3" s="100"/>
      <c r="F3" s="125"/>
      <c r="G3" s="126">
        <f ca="1">IFERROR(NOW()-F3,"")</f>
        <v>45951.364599652778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45951.364599652778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45951.364599652778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45951.364599652778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45951.364599652778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45951.364599652778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45951.364599652778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45951.364599652778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45951.364599652778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45951.364599652778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45951.364599652778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45951.364599652778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45951.364599652778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45951.364599652778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45951.364599652778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45951.364599652778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45951.364599652778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45951.364599652778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45951.364599652778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45951.364599652778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45951.364599652778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45951.364599652778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45951.364599652778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45951.364599652778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45951.364599652778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45951.364599652778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45951.364599652778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45951.364599652778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45951.364599652778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45951.364599652778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45951.364599652778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45951.364599652778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45951.364599652778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45951.364599652778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45951.364599652778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45951.364599652778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45951.364599652778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45951.364599652778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45951.364599652778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45951.364599652778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45951.364599652778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45951.364599652778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45951.364599652778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45951.364599652778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45951.364599652778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45951.364599652778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45951.364599652778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45951.364599652778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45951.364599652778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45951.364599652778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45951.364599652778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45951.364599652778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45951.364599652778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45951.364599652778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45951.364599652778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45951.364599652778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45951.364599652778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45951.364599652778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45951.364599652778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45951.364599652778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45951.364599652778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45951.364599652778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45951.364599652778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45951.364599652778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45951.364599652778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45951.364599652778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45951.364599652778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45951.364599652778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45951.364599652778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45951.364599652778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45951.364599652778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45951.364599652778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45951.364599652778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45951.364599652778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45951.364599652778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45951.364599652778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45951.364599652778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45951.364599652778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45951.364599652778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45951.364599652778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45951.364599652778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45951.364599652778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45951.364599652778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45951.364599652778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45951.364599652778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45951.364599652778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45951.364599652778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45951.364599652778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45951.364599652778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45951.364599652778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45951.364599652778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45951.364599652778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45951.364599652778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45951.364599652778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45951.364599652778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45951.364599652778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45951.364599652778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45951.364599652778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45951.364599652778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45951.364599652778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45951.364599652778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45951.364599652778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45951.364599652778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45951.364599652778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45951.364599652778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45951.364599652778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45951.364599652778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45951.364599652778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45951.364599652778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45951.364599652778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45951.364599652778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45951.364599652778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45951.364599652778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45951.364599652778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45951.364599652778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45951.364599652778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45951.364599652778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45951.364599652778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45951.364599652778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45951.364599652778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45951.364599652778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45951.364599652778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45951.364599652778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45951.364599652778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45951.364599652778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45951.364599652778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45951.364599652778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45951.364599652778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45951.364599652778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45951.364599652778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45951.364599652778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45951.364599652778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45951.364599652778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45951.364599652778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45951.364599652778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45951.364599652778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45951.364599652778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45951.364599652778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45951.364599652778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45951.364599652778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45951.364599652778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45951.364599652778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45951.364599652778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45951.364599652778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45951.364599652778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45951.364599652778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45951.364599652778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45951.364599652778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45951.364599652778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45951.364599652778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45951.364599652778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45951.364599652778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45951.364599652778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45951.364599652778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45951.364599652778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45951.364599652778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45951.364599652778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45951.364599652778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45951.364599652778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45951.364599652778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45951.364599652778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45951.364599652778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45951.364599652778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45951.364599652778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45951.364599652778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45951.364599652778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45951.364599652778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45951.364599652778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45951.364599652778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45951.364599652778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45951.364599652778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45951.364599652778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45951.364599652778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45951.364599652778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45951.364599652778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45951.364599652778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45951.364599652778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45951.364599652778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45951.364599652778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45951.364599652778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45951.364599652778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45951.364599652778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45951.364599652778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45951.364599652778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45951.364599652778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45951.364599652778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45951.364599652778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45951.364599652778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45951.364599652778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45951.364599652778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45951.364599652778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45951.364599652778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45951.364599652778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45951.364599652778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45951.364599652778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45951.364599652778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45951.364599652778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45951.364599652778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45951.364599652778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45951.364599652778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45951.364599652778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45951.364599652778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45951.364599652778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45951.364599652778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45951.364599652778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45951.364599652778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45951.364599652778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45951.364599652778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45951.364599652778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45951.364599652778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45951.364599652778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45951.364599652778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45951.364599652778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45951.364599652778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45951.364599652778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45951.364599652778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45951.364599652778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45951.364599652778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45951.364599652778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45951.364599652778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45951.364599652778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45951.364599652778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45951.364599652778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45951.364599652778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45951.364599652778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45951.364599652778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45951.364599652778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45951.364599652778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45951.364599652778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45951.364599652778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45951.364599652778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45951.364599652778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45951.364599652778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45951.364599652778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45951.364599652778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45951.364599652778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45951.364599652778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45951.364599652778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45951.364599652778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45951.364599652778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45951.364599652778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45951.364599652778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45951.364599652778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45951.364599652778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45951.364599652778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45951.364599652778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45951.364599652778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45951.364599652778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45951.364599652778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45951.364599652778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45951.364599652778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45951.364599652778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45951.364599652778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45951.364599652778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45951.364599652778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45951.364599652778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45951.364599652778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45951.364599652778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45951.364599652778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45951.364599652778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45951.364599652778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45951.364599652778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45951.364599652778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45951.364599652778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45951.364599652778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45951.364599652778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45951.364599652778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45951.364599652778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45951.364599652778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45951.364599652778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45951.364599652778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45951.364599652778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45951.364599652778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45951.364599652778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45951.364599652778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45951.364599652778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45951.364599652778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45951.364599652778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45951.364599652778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45951.364599652778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45951.364599652778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45951.364599652778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45951.364599652778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45951.364599652778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45951.364599652778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45951.364599652778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45951.364599652778</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45951.364599652778</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K12" sqref="K12"/>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39102</v>
      </c>
      <c r="B2" s="37" t="str">
        <f>IFERROR(VLOOKUP(D2,DB!A:K,11,0),"")</f>
        <v>R5</v>
      </c>
      <c r="C2" s="37">
        <v>3</v>
      </c>
      <c r="D2" s="120" t="s">
        <v>36034</v>
      </c>
      <c r="E2" s="37" t="s">
        <v>38998</v>
      </c>
      <c r="F2" s="38">
        <v>45891.832060185188</v>
      </c>
      <c r="G2" s="146">
        <f ca="1">IFERROR(NOW()-F2,"")</f>
        <v>59.532539467589231</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39083</v>
      </c>
      <c r="F3" s="38">
        <v>45926.188877314817</v>
      </c>
      <c r="G3" s="146">
        <f t="shared" ref="G3" ca="1" si="0">IFERROR(NOW()-F3,"")</f>
        <v>25.175722337960906</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6.5930255787025089</v>
      </c>
      <c r="H4" s="38">
        <v>45944.676192129627</v>
      </c>
      <c r="I4" s="37" t="str">
        <f>IFERROR(VLOOKUP(D4,DB!A:F,6,0),"")</f>
        <v>SCECO</v>
      </c>
      <c r="J4" s="37" t="str">
        <f>IFERROR(VLOOKUP(D4,DB!A:G,7,0),"")</f>
        <v>Dead</v>
      </c>
      <c r="K4" s="37" t="s">
        <v>39107</v>
      </c>
      <c r="L4" s="37" t="str">
        <f>IFERROR(VLOOKUP(D4,DB!A:I,9,0),"")</f>
        <v>Latis</v>
      </c>
    </row>
    <row r="5" spans="1:13" ht="30.75">
      <c r="A5" s="159" t="s">
        <v>39108</v>
      </c>
      <c r="B5" s="159" t="str">
        <f>IFERROR(VLOOKUP(D5,DB!A:K,11,0),"")</f>
        <v>R5</v>
      </c>
      <c r="C5" s="159">
        <v>1</v>
      </c>
      <c r="D5" s="159" t="s">
        <v>34781</v>
      </c>
      <c r="E5" s="159" t="s">
        <v>39083</v>
      </c>
      <c r="F5" s="160">
        <v>45948.661111111112</v>
      </c>
      <c r="G5" s="161">
        <f ca="1">IFERROR(NOW()-F5,"")</f>
        <v>2.7034885416651377</v>
      </c>
      <c r="H5" s="160">
        <v>45948.661111111112</v>
      </c>
      <c r="I5" s="159" t="str">
        <f>IFERROR(VLOOKUP(D5,DB!A:F,6,0),"")</f>
        <v>SCECO</v>
      </c>
      <c r="J5" s="159" t="str">
        <f>IFERROR(VLOOKUP(D5,DB!A:G,7,0),"")</f>
        <v>Dead</v>
      </c>
      <c r="K5" s="159" t="s">
        <v>39109</v>
      </c>
      <c r="L5" s="159" t="str">
        <f>IFERROR(VLOOKUP(D5,DB!A:I,9,0),"")</f>
        <v>Latis</v>
      </c>
    </row>
    <row r="6" spans="1:13" ht="15">
      <c r="A6" s="159" t="s">
        <v>39110</v>
      </c>
      <c r="B6" s="159" t="str">
        <f>IFERROR(VLOOKUP(D6,DB!A:K,11,0),"")</f>
        <v>R5</v>
      </c>
      <c r="C6" s="159">
        <v>1</v>
      </c>
      <c r="D6" s="159" t="s">
        <v>35177</v>
      </c>
      <c r="E6" s="159" t="s">
        <v>38998</v>
      </c>
      <c r="F6" s="160">
        <v>45951.337430555555</v>
      </c>
      <c r="G6" s="161">
        <f ca="1">IFERROR(NOW()-F6,"")</f>
        <v>2.7169097222213168E-2</v>
      </c>
      <c r="H6" s="160">
        <v>45951.326562499999</v>
      </c>
      <c r="I6" s="159" t="str">
        <f>IFERROR(VLOOKUP(D6,DB!A:F,6,0),"")</f>
        <v>Generator-SG</v>
      </c>
      <c r="J6" s="159" t="str">
        <f>IFERROR(VLOOKUP(D6,DB!A:G,7,0),"")</f>
        <v>Dead</v>
      </c>
      <c r="K6" s="159" t="s">
        <v>39111</v>
      </c>
      <c r="L6" s="159" t="str">
        <f>IFERROR(VLOOKUP(D6,DB!A:I,9,0),"")</f>
        <v>Latis</v>
      </c>
    </row>
    <row r="7" spans="1:13" ht="15">
      <c r="A7" s="159"/>
      <c r="B7" s="159" t="str">
        <f>IFERROR(VLOOKUP(D7,DB!A:K,11,0),"")</f>
        <v/>
      </c>
      <c r="C7" s="159"/>
      <c r="D7" s="159"/>
      <c r="E7" s="159"/>
      <c r="F7" s="160"/>
      <c r="G7" s="161">
        <f ca="1">IFERROR(NOW()-F7,"")</f>
        <v>45951.364599652778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45951.364599652778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45951.364599652778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45951.364599652778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45951.364599652778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45951.364599652778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45951.364599652778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45951.364599652778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45951.364599652778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45951.364599652778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45951.364599652778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45951.364599652778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45951.364599421293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45951.364599421293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45951.364599421293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45951.364599421293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45951.364599421293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45951.364599421293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45951.364599421293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45951.364599421293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45951.364599421293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45951.364599421293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45951.364599421293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45951.364599421293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45951.364599421293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45951.364599421293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45951.364599421293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45951.364599421293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45951.364599421293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45951.364599421293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45951.364599421293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45951.364599421293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45951.364599421293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45951.364599421293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45951.364599421293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45951.364599421293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45951.364599421293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45951.364599421293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45951.364599421293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45951.364599421293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45951.364599421293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45951.364599421293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45951.364599421293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45951.364599421293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45951.364599421293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45951.364599421293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45951.364599421293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45951.364599421293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45951.364599421293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45951.364599421293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45951.364599421293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45951.364599421293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45951.364599421293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45951.364599421293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45951.364599421293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45951.364599421293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45951.364599421293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45951.364599421293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45951.364599421293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45951.364599421293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45951.364599421293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45951.364599421293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45951.364599421293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45951.364599421293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45951.364599421293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45951.364599421293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45951.364599421293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45951.364599421293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45951.364599421293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45951.364599421293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45951.364599421293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45951.364599421293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45951.364599421293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45951.364599421293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45951.364599421293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45951.364599421293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45951.364599421293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45951.364599421293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45951.364599421293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45951.364599421293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45951.364599421293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45951.364599421293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45951.364599421293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45951.364599421293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45951.364599421293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45951.364599421293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45951.364599421293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45951.364599421293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45951.364599421293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45951.364599421293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45951.364599421293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45951.364599421293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45951.364599421293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45951.364599421293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45951.364599421293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45951.364599421293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45951.364599421293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45951.364599421293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45951.364599421293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45951.364599421293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45951.364599421293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45951.364599421293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45951.364599421293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45951.364599421293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45951.364599421293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45951.364599421293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45951.364599421293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45951.364599421293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45951.364599421293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45951.364599421293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45951.364599421293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45951.364599421293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45951.364599421293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45951.364599421293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45951.364599421293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45951.364599421293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45951.364599421293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45951.364599421293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45951.364599421293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45951.364599421293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45951.364599421293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45951.364599421293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45951.364599421293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45951.364599421293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45951.364599421293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45951.364599421293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45951.364599421293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45951.364599421293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45951.364599421293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45951.364599421293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45951.364599421293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45951.364599421293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45951.364599421293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45951.364599421293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45951.364599421293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45951.364599421293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45951.364599421293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45951.364599421293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45951.364599421293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45951.364599421293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45951.364599421293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45951.364599421293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45951.364599421293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45951.364599421293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45951.364599421293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45951.364599421293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45951.364599421293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45951.364599421293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45951.364599421293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45951.364599421293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45951.364599421293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45951.364599421293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45951.364599421293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45951.364599421293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45951.364599421293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45951.364599421293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45951.364599421293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45951.364599421293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45951.364599421293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45951.364599421293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45951.364599421293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45951.364599421293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45951.364599421293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45951.364599421293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45951.364599421293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45951.364599421293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45951.364599421293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45951.364599421293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45951.364599421293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45951.364599421293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45951.364599421293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45951.364599421293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45951.364599421293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45951.364599421293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45951.364599421293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45951.364599421293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45951.364599421293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45951.364599421293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45951.364599421293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45951.364599421293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45951.364599421293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45951.364599421293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45951.364599421293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45951.364599421293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45951.364599421293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45951.364599421293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45951.364599421293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45951.364599421293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45951.364599421293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45951.364599421293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45951.364599421293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45951.364599421293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45951.364599421293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45951.364599421293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45951.364599421293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45951.364599421293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45951.364599421293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45951.364599421293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45951.364599421293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45951.364599421293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45951.364599421293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45951.364599421293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45951.364599421293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45951.364599421293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45951.364599421293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45951.364599421293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45951.364599421293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45951.364599421293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45951.364599421293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45951.364599421293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45951.364599421293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45951.364599421293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45951.364599421293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45951.364599421293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45951.364599421293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45951.364599421293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45951.364599421293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45951.364599421293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45951.364599421293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45951.364599421293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45951.364599421293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45951.364599421293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45951.364599421293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45951.364599421293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45951.364599421293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45951.364599421293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45951.364599421293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45951.364599421293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45951.364599421293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45951.364599421293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45951.364599421293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45951.364599421293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45951.364599421293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45951.364599421293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45951.364599421293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45951.364599421293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45951.364599421293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45951.364599421293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45951.364599421293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45951.364599421293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45951.364599421293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45951.364599421293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45951.364599421293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45951.364599421293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45951.364599421293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45951.364599421293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45951.364599421293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45951.364599421293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45951.364599421293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45951.364599421293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45951.364599421293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45951.364599421293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45951.364599421293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45951.364599421293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45951.364599421293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45951.364599421293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45951.364599421293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45951.364599421293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45951.364599421293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45951.364599421293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45951.364599421293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45951.364599421293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45951.364599421293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45951.364599421293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45951.364599421293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45951.364599421293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45951.364599421293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45951.364599421293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45951.364599421293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45951.364599421293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45951.364599421293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45951.364599421293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45951.364599421293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45951.364599421293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45951.364599421293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45951.364599421293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45951.364599421293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45951.364599421293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45951.364599421293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45951.364599421293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45951.364599421293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45951.364599421293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45951.364599421293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45951.364599421293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45951.364599421293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45951.364599421293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45951.364599421293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45951.364599421293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45951.364599421293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45951.364599421293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45951.364599421293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45951.364599421293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45951.364599421293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45951.364599421293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45951.364599421293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45951.364599421293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45951.364599421293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45951.364599421293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45951.364599421293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45951.364599421293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45951.364599421293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45951.364599421293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45951.364599421293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45951.364599421293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45951.364599421293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45951.364599421293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45951.364599421293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45951.364599421293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45951.364599421293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45951.364599421293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45951.364599421293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45951.364599421293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45951.364599421293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45951.364599421293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45951.364599421293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45951.364599421293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45951.364599421293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45951.364599421293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45951.364599421293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45951.364599421293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45951.364599421293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45951.364599421293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45951.364599421293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45951.364599421293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45951.364599421293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45951.364599421293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45951.364599421293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45951.364599421293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45951.364599421293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45951.364599421293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45951.364599421293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45951.364599421293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45951.364599421293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45951.364599421293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45951.364599421293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45951.364599421293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45951.364599421293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45951.364599421293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45951.364599421293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45951.364599421293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45951.364599421293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45951.364599421293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45951.364599421293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45951.364599421293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45951.364599421293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45951.364599421293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45951.364599421293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45951.364599421293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45951.364599421293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45951.364599421293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45951.364599421293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45951.364599421293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45951.364599421293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45951.364599421293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45951.364599421293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45951.364599421293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45951.364599421293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45951.364599421293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45951.364599421293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45951.364599421293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45951.364599421293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45951.364599421293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45951.364599421293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45951.364599421293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45951.364599421293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45951.364599421293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45951.364599421293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45951.364599421293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45951.364599421293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45951.364599421293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45951.364599421293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45951.364599421293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45951.364599421293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45951.364599421293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45951.364599421293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45951.364599421293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45951.364599421293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45951.364599421293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45951.364599652778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45951.364599652778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45951.364599652778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45951.364599652778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45951.364599652778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45951.364599652778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45951.364599652778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45951.364599652778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45951.364599652778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45951.364599652778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45951.364599652778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45951.364599652778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45951.364599652778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45951.364599652778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45951.364599652778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45951.364599652778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45951.364599652778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45951.364599652778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45951.364599652778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45951.364599652778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45951.364599652778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45951.364599652778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45951.364599652778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45951.364599652778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45951.364599652778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45951.364599652778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45951.364599652778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45951.364599652778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45951.364599652778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45951.364599652778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45951.364599652778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45951.364599652778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45951.364599652778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45951.364599652778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45951.364599652778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45951.364599652778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45951.364599652778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45951.364599652778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45951.364599652778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45951.364599652778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45951.364599652778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45951.364599652778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45951.364599652778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45951.364599652778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45951.364599652778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45951.364599652778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45951.364599652778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45951.364599652778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45951.364599652778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45951.364599652778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45951.364599652778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45951.364599652778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45951.364599652778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45951.364599652778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45951.364599652778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45951.364599652778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45951.364599652778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45951.364599652778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45951.364599652778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45951.364599652778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45951.364599652778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45951.364599652778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45951.364599652778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45951.364599652778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45951.364599652778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45951.364599652778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45951.364599652778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45951.364599652778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45951.364599652778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45951.364599652778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45951.364599652778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45951.364599652778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45951.364599652778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45951.364599652778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45951.364599652778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45951.364599652778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45951.364599652778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45951.364599652778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45951.364599652778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45951.364599652778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45951.364599652778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45951.364599652778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45951.364599652778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45951.364599652778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45951.364599652778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45951.364599652778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45951.364599652778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45951.364599652778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45951.364599652778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45951.364599652778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45951.364599652778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45951.364599652778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45951.364599652778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45951.364599652778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45951.364599652778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45951.364599652778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45951.364599652778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45951.364599652778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45951.364599652778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45951.364599652778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45951.364599652778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45951.364599652778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45951.364599652778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45951.364599652778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45951.364599652778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45951.364599652778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45951.364599652778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45951.364599652778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45951.364599652778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45951.364599652778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45951.364599652778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45951.364599652778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45951.364599652778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45951.364599652778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45951.364599652778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45951.364599652778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45951.364599652778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45951.364599652778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45951.364599652778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45951.364599652778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45951.364599652778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45951.364599652778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45951.364599652778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45951.364599652778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45951.364599652778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45951.364599652778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45951.364599652778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45951.364599652778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45951.364599652778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45951.364599652778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45951.364599652778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45951.364599652778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45951.364599652778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45951.364599652778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45951.364599652778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45951.364599652778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45951.364599652778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45951.364599652778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45951.364599652778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45951.364599652778</v>
      </c>
      <c r="H524" s="160"/>
      <c r="I524" s="159" t="str">
        <f>IFERROR(VLOOKUP(D524,DB!A:F,6,0),"")</f>
        <v/>
      </c>
      <c r="J524" s="159" t="str">
        <f>IFERROR(VLOOKUP(D524,DB!A:G,7,0),"")</f>
        <v/>
      </c>
      <c r="K524" s="159"/>
      <c r="L524" s="159" t="str">
        <f>IFERROR(VLOOKUP(D524,DB!A:I,9,0),"")</f>
        <v/>
      </c>
    </row>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4" ht="15"/>
    <row r="635" ht="15"/>
    <row r="637" ht="15"/>
    <row r="638" ht="15"/>
    <row r="639" ht="15"/>
    <row r="640" ht="15"/>
    <row r="642" ht="15"/>
    <row r="643" ht="15"/>
    <row r="650" ht="15"/>
    <row r="651" ht="15"/>
    <row r="652" ht="15"/>
    <row r="653" ht="15"/>
    <row r="654" ht="15"/>
    <row r="655" ht="15"/>
    <row r="658" ht="15"/>
    <row r="659" ht="15"/>
    <row r="660" ht="15"/>
    <row r="661" ht="15"/>
    <row r="662" ht="15"/>
    <row r="663" ht="15"/>
    <row r="664" ht="15"/>
    <row r="665" ht="15"/>
    <row r="666" ht="15"/>
    <row r="667" ht="15"/>
    <row r="668" ht="15"/>
    <row r="669"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5" ht="15"/>
    <row r="726" ht="15"/>
    <row r="763" ht="15"/>
    <row r="764" ht="15"/>
    <row r="765" ht="15"/>
    <row r="766" ht="15"/>
    <row r="767" ht="15"/>
    <row r="768" ht="15"/>
    <row r="769" ht="15"/>
    <row r="770" ht="15"/>
    <row r="771" ht="15"/>
    <row r="772"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1062" ht="15"/>
    <row r="1063" ht="15"/>
    <row r="1064" ht="15"/>
    <row r="1065" ht="15"/>
    <row r="1066" ht="15"/>
    <row r="1067"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7" ht="15"/>
    <row r="1138" ht="15"/>
    <row r="1140" ht="15"/>
    <row r="1141" ht="15"/>
    <row r="1142" ht="15"/>
    <row r="1143" ht="15"/>
    <row r="1144" ht="15"/>
    <row r="1145" ht="15"/>
    <row r="1146" ht="15"/>
    <row r="1148" ht="15"/>
    <row r="1149" ht="15"/>
    <row r="1150"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85" ht="15"/>
    <row r="1286" ht="15"/>
    <row r="1289" ht="15"/>
    <row r="1290" ht="15"/>
    <row r="1291" ht="15"/>
    <row r="1292" ht="15"/>
    <row r="1293" ht="15"/>
    <row r="1294" ht="15"/>
    <row r="1295" ht="15"/>
    <row r="1296" ht="15"/>
    <row r="1299" ht="15"/>
    <row r="1300" ht="15"/>
    <row r="1301" ht="15"/>
    <row r="1302" ht="15"/>
    <row r="1303" ht="15"/>
    <row r="1304" ht="15"/>
    <row r="1305" ht="15"/>
    <row r="1306" ht="15"/>
    <row r="1307" ht="15"/>
    <row r="1308" ht="15"/>
    <row r="1309" ht="15"/>
    <row r="1310" ht="15"/>
    <row r="1312" ht="15"/>
    <row r="1313" ht="15"/>
    <row r="1314" ht="15"/>
    <row r="1317" ht="15"/>
    <row r="1319" ht="15"/>
    <row r="1321" ht="15"/>
    <row r="1324" ht="15"/>
    <row r="1325" ht="15"/>
    <row r="1326" ht="15"/>
    <row r="1328" ht="15"/>
    <row r="1330" ht="15"/>
    <row r="1331" ht="15"/>
    <row r="1332" ht="15"/>
    <row r="1333" ht="15"/>
    <row r="1335" ht="15"/>
  </sheetData>
  <dataValidations count="2">
    <dataValidation allowBlank="1" showInputMessage="1" showErrorMessage="1" sqref="E1" xr:uid="{920C6338-E771-4DAE-8C89-92A9093EA4DE}"/>
    <dataValidation type="list" allowBlank="1" showInputMessage="1" showErrorMessage="1" sqref="E2:E5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39112</v>
      </c>
      <c r="B2" s="105" t="str">
        <f>IFERROR(VLOOKUP(D2,DB!A:K,11,0),"")</f>
        <v>R6</v>
      </c>
      <c r="C2" s="107">
        <v>5</v>
      </c>
      <c r="D2" s="105" t="s">
        <v>37386</v>
      </c>
      <c r="E2" s="108" t="s">
        <v>39083</v>
      </c>
      <c r="F2" s="109">
        <v>45951.278587962966</v>
      </c>
      <c r="G2" s="78">
        <f ca="1">IFERROR(NOW()-F2,"-")</f>
        <v>8.6011689811130054E-2</v>
      </c>
      <c r="H2" s="109">
        <v>45951.278553240743</v>
      </c>
      <c r="I2" s="105" t="str">
        <f>IFERROR(VLOOKUP(D2,DB!A:F,6,0),"")</f>
        <v>SCECO+STB</v>
      </c>
      <c r="J2" s="104" t="str">
        <f>IFERROR(VLOOKUP(D2,DB!A:G,7,0),"")</f>
        <v>Vandalized</v>
      </c>
      <c r="K2" s="110" t="s">
        <v>39113</v>
      </c>
      <c r="L2" s="111" t="str">
        <f>IFERROR(VLOOKUP(D2,DB!A:I,9,0),"")</f>
        <v>Latis</v>
      </c>
    </row>
    <row r="3" spans="1:16383" ht="31.5" customHeight="1">
      <c r="A3" s="106"/>
      <c r="B3" s="105" t="str">
        <f>IFERROR(VLOOKUP(D3,DB!A:K,11,0),"")</f>
        <v/>
      </c>
      <c r="C3" s="107"/>
      <c r="D3" s="105"/>
      <c r="E3" s="108"/>
      <c r="F3" s="109"/>
      <c r="G3" s="78">
        <f ca="1">IFERROR(NOW()-F3,"-")</f>
        <v>45951.364599652778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45951.364599652778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45951.364599652778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45951.364599652778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45951.364599652778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45951.364599652778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45951.364599652778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45951.364599652778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45951.364599652778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45951.364599652778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45951.364599652778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45951.364599652778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45951.364599652778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45951.364599652778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45951.364599652778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45951.364599652778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45951.364599652778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45951.364599652778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45951.364599652778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45951.364599652778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45951.364599652778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45951.364599652778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45951.364599652778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45951.364599652778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45951.364599652778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45951.364599652778</v>
      </c>
      <c r="H28" s="109"/>
      <c r="I28" s="105" t="str">
        <f>IFERROR(VLOOKUP(D28,DB!A:F,6,0),"")</f>
        <v/>
      </c>
      <c r="J28" s="104" t="str">
        <f>IFERROR(VLOOKUP(D28,DB!A:G,7,0),"")</f>
        <v/>
      </c>
      <c r="K28" s="110"/>
      <c r="L28" s="111"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2025-10-21T05:47:04Z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