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608" documentId="13_ncr:1_{F6CB121F-512D-4AA6-A0C1-0FB36C537598}" xr6:coauthVersionLast="47" xr6:coauthVersionMax="47" xr10:uidLastSave="{DCF2C8F7-47A1-4006-AEAD-F28B72F1031C}"/>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2" l="1"/>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 i="5"/>
  <c r="G5" i="5"/>
  <c r="I5" i="5"/>
  <c r="J5" i="5"/>
  <c r="L5" i="5"/>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L3" i="1"/>
  <c r="L4" i="1"/>
  <c r="L5" i="1"/>
  <c r="L6" i="1"/>
  <c r="L7" i="1"/>
  <c r="L8" i="1"/>
  <c r="L9" i="1"/>
  <c r="L10" i="1"/>
  <c r="L11" i="1"/>
  <c r="L12" i="1"/>
  <c r="L13" i="1"/>
  <c r="L14" i="1"/>
  <c r="L15" i="1"/>
  <c r="L16" i="1"/>
  <c r="L17" i="1"/>
  <c r="L18" i="1"/>
  <c r="L19" i="1"/>
  <c r="L20" i="1"/>
  <c r="L21" i="1"/>
  <c r="J3" i="1"/>
  <c r="J4" i="1"/>
  <c r="J5" i="1"/>
  <c r="J6" i="1"/>
  <c r="J7" i="1"/>
  <c r="J8" i="1"/>
  <c r="J9" i="1"/>
  <c r="J10" i="1"/>
  <c r="J11" i="1"/>
  <c r="J12" i="1"/>
  <c r="J13" i="1"/>
  <c r="J14" i="1"/>
  <c r="J15" i="1"/>
  <c r="J16" i="1"/>
  <c r="J17" i="1"/>
  <c r="J18" i="1"/>
  <c r="J19" i="1"/>
  <c r="J20" i="1"/>
  <c r="J21" i="1"/>
  <c r="I3" i="1"/>
  <c r="I4" i="1"/>
  <c r="I5" i="1"/>
  <c r="I6" i="1"/>
  <c r="I7" i="1"/>
  <c r="I8" i="1"/>
  <c r="I9" i="1"/>
  <c r="I10" i="1"/>
  <c r="I11" i="1"/>
  <c r="I12" i="1"/>
  <c r="I13" i="1"/>
  <c r="I14" i="1"/>
  <c r="I15" i="1"/>
  <c r="I16" i="1"/>
  <c r="I17" i="1"/>
  <c r="I18" i="1"/>
  <c r="I19" i="1"/>
  <c r="I20" i="1"/>
  <c r="I21" i="1"/>
  <c r="G3" i="1"/>
  <c r="G4" i="1"/>
  <c r="G5" i="1"/>
  <c r="G6" i="1"/>
  <c r="G7" i="1"/>
  <c r="G8" i="1"/>
  <c r="G9" i="1"/>
  <c r="G10" i="1"/>
  <c r="G11" i="1"/>
  <c r="G12" i="1"/>
  <c r="G13" i="1"/>
  <c r="G14" i="1"/>
  <c r="G15" i="1"/>
  <c r="G16" i="1"/>
  <c r="G17" i="1"/>
  <c r="G18" i="1"/>
  <c r="G19" i="1"/>
  <c r="G20" i="1"/>
  <c r="G21" i="1"/>
  <c r="B3" i="1"/>
  <c r="B4" i="1"/>
  <c r="B5" i="1"/>
  <c r="B6" i="1"/>
  <c r="B7" i="1"/>
  <c r="B8" i="1"/>
  <c r="B9" i="1"/>
  <c r="B10" i="1"/>
  <c r="B11" i="1"/>
  <c r="B12" i="1"/>
  <c r="B13" i="1"/>
  <c r="B14" i="1"/>
  <c r="B15" i="1"/>
  <c r="B16" i="1"/>
  <c r="B17" i="1"/>
  <c r="B18" i="1"/>
  <c r="B19" i="1"/>
  <c r="B20" i="1"/>
  <c r="B21"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<sst xmlns="http://schemas.openxmlformats.org/spreadsheetml/2006/main" count="179029" uniqueCount="39107">
  <si>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</si>
  <si>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</si>
  <si>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</si>
  <si>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</si>
  <si>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</si>
  <si>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</si>
  <si>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</si>
  <si>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</si>
  <si>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</si>
  <si>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</si>
  <si>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</si>
  <si>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</si>
  <si>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</si>
  <si>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</si>
  <si>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</si>
  <si>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</si>
  <si>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</si>
  <si>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</si>
  <si>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</si>
  <si>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</si>
  <si>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</si>
  <si>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</si>
  <si>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</si>
  <si>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</si>
  <si>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</si>
  <si>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</si>
  <si>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</si>
  <si>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</si>
  <si>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</si>
  <si>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</si>
  <si>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</si>
  <si>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</si>
  <si>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</si>
  <si>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</si>
  <si>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</si>
  <si>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</si>
  <si>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</si>
  <si>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</si>
  <si>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</si>
  <si>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</si>
  <si>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</si>
  <si>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</si>
  <si>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</si>
  <si>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</si>
  <si>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</si>
  <si>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</si>
  <si>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</si>
  <si>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</si>
  <si>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</si>
  <si>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</si>
  <si>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</si>
  <si>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</si>
  <si>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</si>
  <si>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</si>
  <si>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</si>
  <si>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</si>
  <si>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</si>
  <si>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</si>
  <si>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</si>
  <si>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</si>
  <si>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</si>
  <si>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</si>
  <si>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</si>
  <si>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</si>
  <si>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</si>
  <si>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</si>
  <si>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</si>
  <si>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</si>
  <si>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</si>
  <si>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</si>
  <si>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</si>
  <si>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</si>
  <si>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</si>
  <si>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</si>
  <si>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</si>
  <si>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</si>
  <si>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</si>
  <si>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</si>
  <si>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</si>
  <si>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</si>
  <si>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</si>
  <si>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</si>
  <si>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</si>
  <si>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</si>
  <si>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</si>
  <si>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</si>
  <si>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</si>
  <si>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</si>
  <si>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</si>
  <si>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</si>
  <si>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</si>
  <si>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</si>
  <si>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</si>
  <si>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</si>
  <si>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</si>
  <si>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</si>
  <si>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</si>
  <si>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</si>
  <si>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</si>
  <si>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</si>
  <si>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</si>
  <si>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</si>
  <si>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</si>
  <si>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</si>
  <si>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</si>
  <si>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</si>
  <si>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</si>
  <si>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</si>
  <si>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</si>
  <si>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</si>
  <si>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</si>
  <si>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</si>
  <si>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</si>
  <si>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</si>
  <si>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</si>
  <si>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</si>
  <si>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</si>
  <si>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</si>
  <si>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</si>
  <si>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</si>
  <si>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</si>
  <si>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</si>
  <si>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</si>
  <si>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</si>
  <si>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</si>
  <si>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</si>
  <si>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</si>
  <si>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</si>
  <si>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</si>
  <si>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</si>
  <si>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</si>
  <si>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</si>
  <si>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</si>
  <si>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</si>
  <si>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</si>
  <si>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</si>
  <si>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</si>
  <si>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</si>
  <si>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</si>
  <si>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</si>
  <si>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</si>
  <si>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</si>
  <si>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</si>
  <si>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</si>
  <si>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</si>
  <si>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</si>
  <si>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</si>
  <si>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</si>
  <si>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</si>
  <si>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</si>
  <si>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</si>
  <si>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</si>
  <si>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</si>
  <si>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</si>
  <si>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</si>
  <si>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</si>
  <si>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</si>
  <si>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</si>
  <si>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</si>
  <si>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</si>
  <si>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</si>
  <si>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</si>
  <si>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</si>
  <si>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</si>
  <si>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</si>
  <si>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</si>
  <si>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</si>
  <si>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</si>
  <si>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</si>
  <si>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</si>
  <si>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</si>
  <si>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</si>
  <si>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</si>
  <si>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</si>
  <si>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</si>
  <si>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</si>
  <si>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</si>
  <si>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</si>
  <si>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</si>
  <si>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</si>
  <si>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</si>
  <si>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</si>
  <si>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</si>
  <si>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</si>
  <si>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</si>
  <si>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</si>
  <si>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</si>
  <si>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</si>
  <si>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</si>
  <si>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</si>
  <si>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</si>
  <si>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</si>
  <si>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</si>
  <si>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</si>
  <si>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</si>
  <si>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</si>
  <si>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</si>
  <si>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</si>
  <si>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</si>
  <si>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</si>
  <si>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</si>
  <si>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</si>
  <si>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</si>
  <si>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</si>
  <si>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</si>
  <si>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</si>
  <si>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</si>
  <si>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</si>
  <si>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</si>
  <si>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</si>
  <si>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</si>
  <si>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</si>
  <si>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</si>
  <si>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</si>
  <si>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</si>
  <si>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</si>
  <si>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</si>
  <si>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</si>
  <si>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</si>
  <si>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</si>
  <si>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</si>
  <si>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</si>
  <si>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</si>
  <si>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</si>
  <si>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</si>
  <si>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</si>
  <si>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</si>
  <si>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</si>
  <si>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</si>
  <si>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</si>
  <si>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</si>
  <si>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</si>
  <si>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</si>
  <si>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</si>
  <si>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</si>
  <si>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</si>
  <si>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</si>
  <si>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</si>
  <si>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</si>
  <si>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</si>
  <si>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</si>
  <si>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</si>
  <si>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</si>
  <si>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</si>
  <si>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</si>
  <si>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</si>
  <si>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</si>
  <si>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</si>
  <si>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</si>
  <si>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</si>
  <si>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</si>
  <si>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</si>
  <si>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</si>
  <si>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</si>
  <si>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</si>
  <si>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</si>
  <si>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</si>
  <si>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</si>
  <si>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</si>
  <si>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</si>
  <si>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</si>
  <si>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</si>
  <si>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</si>
  <si>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</si>
  <si>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</si>
  <si>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</si>
  <si>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</si>
  <si>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</si>
  <si>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</si>
  <si>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</si>
  <si>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</si>
  <si>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</si>
  <si>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</si>
  <si>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</si>
  <si>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</si>
  <si>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</si>
  <si>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</si>
  <si>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</si>
  <si>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</si>
  <si>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</si>
  <si>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</si>
  <si>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</si>
  <si>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</si>
  <si>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</si>
  <si>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</si>
  <si>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</si>
  <si>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</si>
  <si>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</si>
  <si>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</si>
  <si>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</si>
  <si>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</si>
  <si>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</si>
  <si>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</si>
  <si>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</si>
  <si>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</si>
  <si>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</si>
  <si>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</si>
  <si>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</si>
  <si>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</si>
  <si>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</si>
  <si>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</si>
  <si>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</si>
  <si>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</si>
  <si>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</si>
  <si>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</si>
  <si>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</si>
  <si>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</si>
  <si>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</si>
  <si>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</si>
  <si>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</si>
  <si>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</si>
  <si>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</si>
  <si>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</si>
  <si>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</si>
  <si>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</si>
  <si>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</si>
  <si>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</si>
  <si>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</si>
  <si>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</si>
  <si>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</si>
  <si>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</si>
  <si>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</si>
  <si>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</si>
  <si>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</si>
  <si>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</si>
  <si>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</si>
  <si>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</si>
  <si>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</si>
  <si>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</si>
  <si>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</si>
  <si>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</si>
  <si>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</si>
  <si>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</si>
  <si>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</si>
  <si>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</si>
  <si>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</si>
  <si>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</si>
  <si>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</si>
  <si>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</si>
  <si>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</si>
  <si>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</si>
  <si>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</si>
  <si>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</si>
  <si>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</si>
  <si>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</si>
  <si>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</si>
  <si>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</si>
  <si>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</si>
  <si>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</si>
  <si>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</si>
  <si>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</si>
  <si>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</si>
  <si>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</si>
  <si>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</si>
  <si>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</si>
  <si>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</si>
  <si>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</si>
  <si>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</si>
  <si>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</si>
  <si>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</si>
  <si>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</si>
  <si>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</si>
  <si>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</si>
  <si>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</si>
  <si>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</si>
  <si>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</si>
  <si>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</si>
  <si>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</si>
  <si>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</si>
  <si>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</si>
  <si>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</si>
  <si>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</si>
  <si>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</si>
  <si>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</si>
  <si>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</si>
  <si>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</si>
  <si>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</si>
  <si>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</si>
  <si>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</si>
  <si>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</si>
  <si>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</si>
  <si>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</si>
  <si>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</si>
  <si>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</si>
  <si>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</si>
  <si>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</si>
  <si>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</si>
  <si>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</si>
  <si>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</si>
  <si>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</si>
  <si>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</si>
  <si>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</si>
  <si>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</si>
  <si>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</si>
  <si>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</si>
  <si>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</si>
  <si>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</si>
  <si>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</si>
  <si>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</si>
  <si>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</si>
  <si>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</si>
  <si>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</si>
  <si>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</si>
  <si>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</si>
  <si>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</si>
  <si>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</si>
  <si>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</si>
  <si>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</si>
  <si>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</si>
  <si>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</si>
  <si>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</si>
  <si>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</si>
  <si>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</si>
  <si>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</si>
  <si>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</si>
  <si>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</si>
  <si>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</si>
  <si>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</si>
  <si>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</si>
  <si>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</si>
  <si>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</si>
  <si>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</si>
  <si>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</si>
  <si>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</si>
  <si>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</si>
  <si>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</si>
  <si>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</si>
  <si>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</si>
  <si>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</si>
  <si>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</si>
  <si>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</si>
  <si>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</si>
  <si>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</si>
  <si>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</si>
  <si>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</si>
  <si>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</si>
  <si>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</si>
  <si>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</si>
  <si>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</si>
  <si>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</si>
  <si>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</si>
  <si>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</si>
  <si>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</si>
  <si>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</si>
  <si>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</si>
  <si>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</si>
  <si>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</si>
  <si>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</si>
  <si>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</si>
  <si>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</si>
  <si>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</si>
  <si>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</si>
  <si>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</si>
  <si>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</si>
  <si>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</si>
  <si>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</si>
  <si>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</si>
  <si>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</si>
  <si>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</si>
  <si>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</si>
  <si>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</si>
  <si>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</si>
  <si>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</si>
  <si>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</si>
  <si>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</si>
  <si>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</si>
  <si>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</si>
  <si>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</si>
  <si>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</si>
  <si>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</si>
  <si>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</si>
  <si>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</si>
  <si>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</si>
  <si>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</si>
  <si>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</si>
  <si>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</si>
  <si>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</si>
  <si>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</si>
  <si>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</si>
  <si>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</si>
  <si>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</si>
  <si>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</si>
  <si>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</si>
  <si>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</si>
  <si>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</si>
  <si>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</si>
  <si>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</si>
  <si>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</si>
  <si>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</si>
  <si>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</si>
  <si>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</si>
  <si>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</si>
  <si>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</si>
  <si>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</si>
  <si>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</si>
  <si>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</si>
  <si>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</si>
  <si>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</si>
  <si>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</si>
  <si>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</si>
  <si>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</si>
  <si>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</si>
  <si>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</si>
  <si>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</si>
  <si>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</si>
  <si>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</si>
  <si>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</si>
  <si>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</si>
  <si>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</si>
  <si>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</si>
  <si>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</si>
  <si>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</si>
  <si>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</si>
  <si>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</si>
  <si>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</si>
  <si>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</si>
  <si>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</si>
  <si>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</si>
  <si>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</si>
  <si>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</si>
  <si>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</si>
  <si>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</si>
  <si>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</si>
  <si>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</si>
  <si>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</si>
  <si>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</si>
  <si>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</si>
  <si>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</si>
  <si>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</si>
  <si>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</si>
  <si>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</si>
  <si>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</si>
  <si>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</si>
  <si>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</si>
  <si>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</si>
  <si>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</si>
  <si>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</si>
  <si>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</si>
  <si>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</si>
  <si>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</si>
  <si>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</si>
  <si>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</si>
  <si>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</si>
  <si>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</si>
  <si>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</si>
  <si>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</si>
  <si>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</si>
  <si>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</si>
  <si>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</si>
  <si>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</si>
  <si>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</si>
  <si>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</si>
  <si>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</si>
  <si>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</si>
  <si>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</si>
  <si>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</si>
  <si>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</si>
  <si>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</si>
  <si>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</si>
  <si>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</si>
  <si>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</si>
  <si>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</si>
  <si>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</si>
  <si>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</si>
  <si>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</si>
  <si>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</si>
  <si>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</si>
  <si>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</si>
  <si>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</si>
  <si>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</si>
  <si>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</si>
  <si>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</si>
  <si>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</si>
  <si>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</si>
  <si>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</si>
  <si>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</si>
  <si>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</si>
  <si>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</si>
  <si>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</si>
  <si>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</si>
  <si>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</si>
  <si>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</si>
  <si>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</si>
  <si>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</si>
  <si>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</si>
  <si>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</si>
  <si>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</si>
  <si>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</si>
  <si>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</si>
  <si>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</si>
  <si>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</si>
  <si>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</si>
  <si>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</si>
  <si>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</si>
  <si>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</si>
  <si>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</si>
  <si>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</si>
  <si>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</si>
  <si>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</si>
  <si>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</si>
  <si>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</si>
  <si>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</si>
  <si>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</si>
  <si>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</si>
  <si>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</si>
  <si>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</si>
  <si>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</si>
  <si>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</si>
  <si>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</si>
  <si>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</si>
  <si>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</si>
  <si>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</si>
  <si>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</si>
  <si>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</si>
  <si>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</si>
  <si>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</si>
  <si>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</si>
  <si>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</si>
  <si>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</si>
  <si>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</si>
  <si>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</si>
  <si>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</si>
  <si>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</si>
  <si>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</si>
  <si>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</si>
  <si>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</si>
  <si>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</si>
  <si>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</si>
  <si>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</si>
  <si>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</si>
  <si>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</si>
  <si>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</si>
  <si>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</si>
  <si>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</si>
  <si>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</si>
  <si>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</si>
  <si>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</si>
  <si>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</si>
  <si>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</si>
  <si>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</si>
  <si>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</si>
  <si>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</si>
  <si>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</si>
  <si>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</si>
  <si>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</si>
  <si>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</si>
  <si>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</si>
  <si>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</si>
  <si>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</si>
  <si>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</si>
  <si>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</si>
  <si>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</si>
  <si>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</si>
  <si>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</si>
  <si>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</si>
  <si>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</si>
  <si>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</si>
  <si>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</si>
  <si>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</si>
  <si>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</si>
  <si>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</si>
  <si>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</si>
  <si>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</si>
  <si>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</si>
  <si>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</si>
  <si>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</si>
  <si>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</si>
  <si>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</si>
  <si>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</si>
  <si>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</si>
  <si>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</si>
  <si>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</si>
  <si>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</si>
  <si>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</si>
  <si>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</si>
  <si>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</si>
  <si>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</si>
  <si>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</si>
  <si>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</si>
  <si>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</si>
  <si>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</si>
  <si>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</si>
  <si>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</si>
  <si>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</si>
  <si>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</si>
  <si>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</si>
  <si>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</si>
  <si>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</si>
  <si>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</si>
  <si>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</si>
  <si>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</si>
  <si>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</si>
  <si>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</si>
  <si>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</si>
  <si>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</si>
  <si>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</si>
  <si>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</si>
  <si>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</si>
  <si>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</si>
  <si>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</si>
  <si>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</si>
  <si>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</si>
  <si>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</si>
  <si>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</si>
  <si>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</si>
  <si>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</si>
  <si>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</si>
  <si>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</si>
  <si>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</si>
  <si>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</si>
  <si>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</si>
  <si>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</si>
  <si>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</si>
  <si>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</si>
  <si>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</si>
  <si>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</si>
  <si>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</si>
  <si>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</si>
  <si>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</si>
  <si>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</si>
  <si>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</si>
  <si>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</si>
  <si>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</si>
  <si>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</si>
  <si>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</si>
  <si>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</si>
  <si>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</si>
  <si>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</si>
  <si>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</si>
  <si>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</si>
  <si>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</si>
  <si>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</si>
  <si>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</si>
  <si>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</si>
  <si>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</si>
  <si>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</si>
  <si>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</si>
  <si>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</si>
  <si>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</si>
  <si>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</si>
  <si>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</si>
  <si>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</si>
  <si>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</si>
  <si>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</si>
  <si>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</si>
  <si>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</si>
  <si>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</si>
  <si>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</si>
  <si>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</si>
  <si>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</si>
  <si>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</si>
  <si>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</si>
  <si>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</si>
  <si>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</si>
  <si>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</si>
  <si>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</si>
  <si>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</si>
  <si>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</si>
  <si>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</si>
  <si>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</si>
  <si>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</si>
  <si>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</si>
  <si>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</si>
  <si>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</si>
  <si>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</si>
  <si>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</si>
  <si>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</si>
  <si>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</si>
  <si>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</si>
  <si>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</si>
  <si>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</si>
  <si>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</si>
  <si>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</si>
  <si>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</si>
  <si>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</si>
  <si>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</si>
  <si>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</si>
  <si>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</si>
  <si>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</si>
  <si>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</si>
  <si>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</si>
  <si>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</si>
  <si>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</si>
  <si>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</si>
  <si>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</si>
  <si>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</si>
  <si>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</si>
  <si>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</si>
  <si>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</si>
  <si>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</si>
  <si>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</si>
  <si>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</si>
  <si>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</si>
  <si>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</si>
  <si>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</si>
  <si>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</si>
  <si>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</si>
  <si>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</si>
  <si>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</si>
  <si>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</si>
  <si>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</si>
  <si>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</si>
  <si>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</si>
  <si>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</si>
  <si>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</si>
  <si>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</si>
  <si>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</si>
  <si>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</si>
  <si>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</si>
  <si>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</si>
  <si>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</si>
  <si>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</si>
  <si>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</si>
  <si>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</si>
  <si>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</si>
  <si>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</si>
  <si>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</si>
  <si>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</si>
  <si>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</si>
  <si>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</si>
  <si>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</si>
  <si>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</si>
  <si>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</si>
  <si>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</si>
  <si>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</si>
  <si>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</si>
  <si>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</si>
  <si>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</si>
  <si>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</si>
  <si>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</si>
  <si>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</si>
  <si>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</si>
  <si>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</si>
  <si>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</si>
  <si>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</si>
  <si>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</si>
  <si>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</si>
  <si>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</si>
  <si>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</si>
  <si>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</si>
  <si>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</si>
  <si>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</si>
  <si>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</si>
  <si>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</si>
  <si>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</si>
  <si>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</si>
  <si>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</si>
  <si>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</si>
  <si>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</si>
  <si>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</si>
  <si>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</si>
  <si>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</si>
  <si>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</si>
  <si>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</si>
  <si>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</si>
  <si>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</si>
  <si>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</si>
  <si>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</si>
  <si>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</si>
  <si>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</si>
  <si>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</si>
  <si>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</si>
  <si>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</si>
  <si>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</si>
  <si>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</si>
  <si>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</si>
  <si>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</si>
  <si>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</si>
  <si>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</si>
  <si>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</si>
  <si>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</si>
  <si>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</si>
  <si>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</si>
  <si>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</si>
  <si>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</si>
  <si>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</si>
  <si>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</si>
  <si>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</si>
  <si>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</si>
  <si>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</si>
  <si>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</si>
  <si>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</si>
  <si>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</si>
  <si>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</si>
  <si>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</si>
  <si>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</si>
  <si>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</si>
  <si>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</si>
  <si>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</si>
  <si>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</si>
  <si>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</si>
  <si>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</si>
  <si>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</si>
  <si>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</si>
  <si>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</si>
  <si>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</si>
  <si>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</si>
  <si>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</si>
  <si>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</si>
  <si>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</si>
  <si>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</si>
  <si>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</si>
  <si>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</si>
  <si>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</si>
  <si>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</si>
  <si>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</si>
  <si>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</si>
  <si>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</si>
  <si>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</si>
  <si>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</si>
  <si>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</si>
  <si>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</si>
  <si>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</si>
  <si>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</si>
  <si>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</si>
  <si>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</si>
  <si>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</si>
  <si>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</si>
  <si>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</si>
  <si>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</si>
  <si>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</si>
  <si>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</si>
  <si>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</si>
  <si>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</si>
  <si>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</si>
  <si>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</si>
  <si>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</si>
  <si>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</si>
  <si>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</si>
  <si>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</si>
  <si>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</si>
  <si>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</si>
  <si>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</si>
  <si>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</si>
  <si>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</si>
  <si>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</si>
  <si>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</si>
  <si>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</si>
  <si>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</si>
  <si>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</si>
  <si>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</si>
  <si>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</si>
  <si>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</si>
  <si>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</si>
  <si>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</si>
  <si>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</si>
  <si>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</si>
  <si>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</si>
  <si>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</si>
  <si>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</si>
  <si>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</si>
  <si>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</si>
  <si>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</si>
  <si>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</si>
  <si>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</si>
  <si>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</si>
  <si>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</si>
  <si>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</si>
  <si>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</si>
  <si>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</si>
  <si>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</si>
  <si>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</si>
  <si>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</si>
  <si>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</si>
  <si>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</si>
  <si>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</si>
  <si>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</si>
  <si>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</si>
  <si>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</si>
  <si>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</si>
  <si>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</si>
  <si>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</si>
  <si>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</si>
  <si>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</si>
  <si>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</si>
  <si>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</si>
  <si>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</si>
  <si>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</si>
  <si>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</si>
  <si>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</si>
  <si>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</si>
  <si>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</si>
  <si>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</si>
  <si>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</si>
  <si>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</si>
  <si>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</si>
  <si>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</si>
  <si>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</si>
  <si>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</si>
  <si>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</si>
  <si>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</si>
  <si>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</si>
  <si>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</si>
  <si>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</si>
  <si>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</si>
  <si>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</si>
  <si>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</si>
  <si>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</si>
  <si>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</si>
  <si>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</si>
  <si>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</si>
  <si>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</si>
  <si>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</si>
  <si>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</si>
  <si>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</si>
  <si>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</si>
  <si>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</si>
  <si>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</si>
  <si>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</si>
  <si>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</si>
  <si>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</si>
  <si>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</si>
  <si>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</si>
  <si>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</si>
  <si>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</si>
  <si>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</si>
  <si>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</si>
  <si>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</si>
  <si>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</si>
  <si>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</si>
  <si>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</si>
  <si>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</si>
  <si>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</si>
  <si>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</si>
  <si>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</si>
  <si>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</si>
  <si>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</si>
  <si>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</si>
  <si>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</si>
  <si>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</si>
  <si>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</si>
  <si>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</si>
  <si>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</si>
  <si>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</si>
  <si>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</si>
  <si>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</si>
  <si>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</si>
  <si>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</si>
  <si>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</si>
  <si>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</si>
  <si>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</si>
  <si>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</si>
  <si>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</si>
  <si>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</si>
  <si>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</si>
  <si>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</si>
  <si>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</si>
  <si>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</si>
  <si>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</si>
  <si>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</si>
  <si>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</si>
  <si>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</si>
  <si>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</si>
  <si>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</si>
  <si>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</si>
  <si>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</si>
  <si>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</si>
  <si>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</si>
  <si>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</si>
  <si>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</si>
  <si>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</si>
  <si>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</si>
  <si>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</si>
  <si>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</si>
  <si>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</si>
  <si>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</si>
  <si>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</si>
  <si>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</si>
  <si>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</si>
  <si>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</si>
  <si>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</si>
  <si>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</si>
  <si>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</si>
  <si>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</si>
  <si>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</si>
  <si>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</si>
  <si>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</si>
  <si>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</si>
  <si>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</si>
  <si>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</si>
  <si>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</si>
  <si>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</si>
  <si>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</si>
  <si>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</si>
  <si>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</si>
  <si>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</si>
  <si>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</si>
  <si>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</si>
  <si>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</si>
  <si>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</si>
  <si>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</si>
  <si>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</si>
  <si>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</si>
  <si>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</si>
  <si>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</si>
  <si>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</si>
  <si>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</si>
  <si>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</si>
  <si>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</si>
  <si>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</si>
  <si>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</si>
  <si>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</si>
  <si>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</si>
  <si>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</si>
  <si>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</si>
  <si>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</si>
  <si>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</si>
  <si>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</si>
  <si>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</si>
  <si>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</si>
  <si>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</si>
  <si>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</si>
  <si>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</si>
  <si>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</si>
  <si>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</si>
  <si>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</si>
  <si>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</si>
  <si>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</si>
  <si>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</si>
  <si>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</si>
  <si>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</si>
  <si>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</si>
  <si>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</si>
  <si>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</si>
  <si>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</si>
  <si>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</si>
  <si>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</si>
  <si>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</si>
  <si>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</si>
  <si>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</si>
  <si>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</si>
  <si>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</si>
  <si>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</si>
  <si>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</si>
  <si>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</si>
  <si>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</si>
  <si>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</si>
  <si>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</si>
  <si>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</si>
  <si>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</si>
  <si>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</si>
  <si>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</si>
  <si>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</si>
  <si>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</si>
  <si>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</si>
  <si>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</si>
  <si>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</si>
  <si>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</si>
  <si>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</si>
  <si>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</si>
  <si>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</si>
  <si>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</si>
  <si>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</si>
  <si>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</si>
  <si>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</si>
  <si>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</si>
  <si>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</si>
  <si>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</si>
  <si>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</si>
  <si>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</si>
  <si>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</si>
  <si>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</si>
  <si>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</si>
  <si>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</si>
  <si>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</si>
  <si>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</si>
  <si>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</si>
  <si>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</si>
  <si>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</si>
  <si>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</si>
  <si>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</si>
  <si>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</si>
  <si>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</si>
  <si>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</si>
  <si>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</si>
  <si>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</si>
  <si>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</si>
  <si>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</si>
  <si>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</si>
  <si>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</si>
  <si>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</si>
  <si>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</si>
  <si>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</si>
  <si>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</si>
  <si>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</si>
  <si>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</si>
  <si>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</si>
  <si>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</si>
  <si>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</si>
  <si>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</si>
  <si>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</si>
  <si>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</si>
  <si>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</si>
  <si>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</si>
  <si>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</si>
  <si>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</si>
  <si>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</si>
  <si>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</si>
  <si>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</si>
  <si>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</si>
  <si>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</si>
  <si>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</si>
  <si>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</si>
  <si>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</si>
  <si>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</si>
  <si>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</si>
  <si>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</si>
  <si>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</si>
  <si>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</si>
  <si>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</si>
  <si>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</si>
  <si>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</si>
  <si>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</si>
  <si>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</si>
  <si>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</si>
  <si>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</si>
  <si>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</si>
  <si>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</si>
  <si>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</si>
  <si>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</si>
  <si>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</si>
  <si>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</si>
  <si>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</si>
  <si>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</si>
  <si>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</si>
  <si>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</si>
  <si>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</si>
  <si>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</si>
  <si>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</si>
  <si>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</si>
  <si>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</si>
  <si>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</si>
  <si>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</si>
  <si>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</si>
  <si>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</si>
  <si>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</si>
  <si>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</si>
  <si>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</si>
  <si>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</si>
  <si>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</si>
  <si>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</si>
  <si>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</si>
  <si>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</si>
  <si>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</si>
  <si>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</si>
  <si>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</si>
  <si>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</si>
  <si>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</si>
  <si>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</si>
  <si>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</si>
  <si>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</si>
  <si>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</si>
  <si>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</si>
  <si>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</si>
  <si>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</si>
  <si>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</si>
  <si>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</si>
  <si>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</si>
  <si>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</si>
  <si>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</si>
  <si>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</si>
  <si>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</si>
  <si>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</si>
  <si>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</si>
  <si>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</si>
  <si>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</si>
  <si>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</si>
  <si>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</si>
  <si>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</si>
  <si>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</si>
  <si>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</si>
  <si>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</si>
  <si>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</si>
  <si>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</si>
  <si>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</si>
  <si>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</si>
  <si>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</si>
  <si>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</si>
  <si>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</si>
  <si>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</si>
  <si>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</si>
  <si>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</si>
  <si>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</si>
  <si>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</si>
  <si>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</si>
  <si>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</si>
  <si>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</si>
  <si>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</si>
  <si>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</si>
  <si>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</si>
  <si>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</si>
  <si>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</si>
  <si>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</si>
  <si>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</si>
  <si>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</si>
  <si>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</si>
  <si>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</si>
  <si>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</si>
  <si>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</si>
  <si>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</si>
  <si>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</si>
  <si>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</si>
  <si>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</si>
  <si>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</si>
  <si>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</si>
  <si>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</si>
  <si>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</si>
  <si>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</si>
  <si>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</si>
  <si>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</si>
  <si>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</si>
  <si>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</si>
  <si>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</si>
  <si>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</si>
  <si>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</si>
  <si>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</si>
  <si>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</si>
  <si>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</si>
  <si>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</si>
  <si>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</si>
  <si>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</si>
  <si>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</si>
  <si>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</si>
  <si>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</si>
  <si>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</si>
  <si>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</si>
  <si>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</si>
  <si>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</si>
  <si>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</si>
  <si>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</si>
  <si>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</si>
  <si>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</si>
  <si>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</si>
  <si>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</si>
  <si>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</si>
  <si>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</si>
  <si>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</si>
  <si>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</si>
  <si>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</si>
  <si>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</si>
  <si>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</si>
  <si>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</si>
  <si>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</si>
  <si>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</si>
  <si>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</si>
  <si>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</si>
  <si>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</si>
  <si>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</si>
  <si>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</si>
  <si>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</si>
  <si>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</si>
  <si>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</si>
  <si>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</si>
  <si>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</si>
  <si>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</si>
  <si>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</si>
  <si>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</si>
  <si>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</si>
  <si>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</si>
  <si>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</si>
  <si>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</si>
  <si>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</si>
  <si>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</si>
  <si>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</si>
  <si>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</si>
  <si>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</si>
  <si>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</si>
  <si>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</si>
  <si>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</si>
  <si>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</si>
  <si>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</si>
  <si>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</si>
  <si>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</si>
  <si>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</si>
  <si>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</si>
  <si>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</si>
  <si>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</si>
  <si>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</si>
  <si>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</si>
  <si>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</si>
  <si>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</si>
  <si>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</si>
  <si>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</si>
  <si>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</si>
  <si>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</si>
  <si>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</si>
  <si>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</si>
  <si>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</si>
  <si>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</si>
  <si>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</si>
  <si>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</si>
  <si>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</si>
  <si>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</si>
  <si>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</si>
  <si>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</si>
  <si>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</si>
  <si>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</si>
  <si>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</si>
  <si>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</si>
  <si>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</si>
  <si>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</si>
  <si>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</si>
  <si>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</si>
  <si>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</si>
  <si>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</si>
  <si>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</si>
  <si>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</si>
  <si>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</si>
  <si>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</si>
  <si>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</si>
  <si>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</si>
  <si>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</si>
  <si>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</si>
  <si>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</si>
  <si>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</si>
  <si>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</si>
  <si>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</si>
  <si>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</si>
  <si>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</si>
  <si>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</si>
  <si>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</si>
  <si>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</si>
  <si>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</si>
  <si>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</si>
  <si>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</si>
  <si>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</si>
  <si>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</si>
  <si>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</si>
  <si>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</si>
  <si>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</si>
  <si>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</si>
  <si>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</si>
  <si>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</si>
  <si>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</si>
  <si>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</si>
  <si>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</si>
  <si>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</si>
  <si>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</si>
  <si>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</si>
  <si>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</si>
  <si>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</si>
  <si>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</si>
  <si>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</si>
  <si>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</si>
  <si>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</si>
  <si>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</si>
  <si>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</si>
  <si>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</si>
  <si>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</si>
  <si>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</si>
  <si>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</si>
  <si>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</si>
  <si>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</si>
  <si>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</si>
  <si>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</si>
  <si>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</si>
  <si>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</si>
  <si>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</si>
  <si>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</si>
  <si>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</si>
  <si>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</si>
  <si>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</si>
  <si>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</si>
  <si>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</si>
  <si>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</si>
  <si>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</si>
  <si>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</si>
  <si>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</si>
  <si>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</si>
  <si>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</si>
  <si>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</si>
  <si>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</si>
  <si>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</si>
  <si>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</si>
  <si>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</si>
  <si>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</si>
  <si>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</si>
  <si>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</si>
  <si>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</si>
  <si>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</si>
  <si>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</si>
  <si>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</si>
  <si>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</si>
  <si>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</si>
  <si>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</si>
  <si>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</si>
  <si>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</si>
  <si>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</si>
  <si>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</si>
  <si>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</si>
  <si>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</si>
  <si>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</si>
  <si>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</si>
  <si>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</si>
  <si>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</si>
  <si>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</si>
  <si>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</si>
  <si>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</si>
  <si>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</si>
  <si>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</si>
  <si>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</si>
  <si>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</si>
  <si>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</si>
  <si>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</si>
  <si>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</si>
  <si>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</si>
  <si>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</si>
  <si>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</si>
  <si>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</si>
  <si>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</si>
  <si>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</si>
  <si>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</si>
  <si>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</si>
  <si>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</si>
  <si>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</si>
  <si>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</si>
  <si>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</si>
  <si>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</si>
  <si>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</si>
  <si>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</si>
  <si>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</si>
  <si>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</si>
  <si>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</si>
  <si>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</si>
  <si>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</si>
  <si>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</si>
  <si>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</si>
  <si>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</si>
  <si>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</si>
  <si>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</si>
  <si>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</si>
  <si>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</si>
  <si>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</si>
  <si>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</si>
  <si>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</si>
  <si>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</si>
  <si>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</si>
  <si>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</si>
  <si>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</si>
  <si>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</si>
  <si>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</si>
  <si>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</si>
  <si>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</si>
  <si>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</si>
  <si>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</si>
  <si>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</si>
  <si>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</si>
  <si>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</si>
  <si>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</si>
  <si>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</si>
  <si>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</si>
  <si>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</si>
  <si>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</si>
  <si>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</si>
  <si>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</si>
  <si>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</si>
  <si>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</si>
  <si>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</si>
  <si>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</si>
  <si>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</si>
  <si>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</si>
  <si>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</si>
  <si>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</si>
  <si>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</si>
  <si>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</si>
  <si>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</si>
  <si>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</si>
  <si>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</si>
  <si>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</si>
  <si>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</si>
  <si>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</si>
  <si>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</si>
  <si>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</si>
  <si>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</si>
  <si>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</si>
  <si>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</si>
  <si>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</si>
  <si>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</si>
  <si>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</si>
  <si>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</si>
  <si>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</si>
  <si>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</si>
  <si>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</si>
  <si>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</si>
  <si>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</si>
  <si>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</si>
  <si>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</si>
  <si>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</si>
  <si>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</si>
  <si>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</si>
  <si>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</si>
  <si>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</si>
  <si>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</si>
  <si>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</si>
  <si>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</si>
  <si>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</si>
  <si>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</si>
  <si>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</si>
  <si>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</si>
  <si>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</si>
  <si>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</si>
  <si>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</si>
  <si>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</si>
  <si>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</si>
  <si>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</si>
  <si>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</si>
  <si>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</si>
  <si>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</si>
  <si>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</si>
  <si>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</si>
  <si>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</si>
  <si>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</si>
  <si>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</si>
  <si>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</si>
  <si>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</si>
  <si>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</si>
  <si>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</si>
  <si>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</si>
  <si>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</si>
  <si>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</si>
  <si>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</si>
  <si>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</si>
  <si>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</si>
  <si>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</si>
  <si>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</si>
  <si>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</si>
  <si>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</si>
  <si>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</si>
  <si>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</si>
  <si>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</si>
  <si>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</si>
  <si>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</si>
  <si>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</si>
  <si>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</si>
  <si>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</si>
  <si>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</si>
  <si>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</si>
  <si>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</si>
  <si>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</si>
  <si>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</si>
  <si>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</si>
  <si>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</si>
  <si>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</si>
  <si>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</si>
  <si>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</si>
  <si>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</si>
  <si>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</si>
  <si>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</si>
  <si>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</si>
  <si>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</si>
  <si>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</si>
  <si>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</si>
  <si>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</si>
  <si>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</si>
  <si>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</si>
  <si>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</si>
  <si>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</si>
  <si>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</si>
  <si>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</si>
  <si>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</si>
  <si>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</si>
  <si>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</si>
  <si>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</si>
  <si>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</si>
  <si>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</si>
  <si>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</si>
  <si>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</si>
  <si>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</si>
  <si>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</si>
  <si>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</si>
  <si>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</si>
  <si>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</si>
  <si>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</si>
  <si>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</si>
  <si>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</si>
  <si>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</si>
  <si>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</si>
  <si>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</si>
  <si>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</si>
  <si>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</si>
  <si>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</si>
  <si>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</si>
  <si>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</si>
  <si>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</si>
  <si>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</si>
  <si>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</si>
  <si>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</si>
  <si>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</si>
  <si>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</si>
  <si>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</si>
  <si>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</si>
  <si>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</si>
  <si>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</si>
  <si>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</si>
  <si>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</si>
  <si>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</si>
  <si>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</si>
  <si>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</si>
  <si>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</si>
  <si>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</si>
  <si>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</si>
  <si>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</si>
  <si>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</si>
  <si>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</si>
  <si>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</si>
  <si>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</si>
  <si>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</si>
  <si>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</si>
  <si>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</si>
  <si>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</si>
  <si>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</si>
  <si>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</si>
  <si>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</si>
  <si>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</si>
  <si>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</si>
  <si>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</si>
  <si>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</si>
  <si>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</si>
  <si>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</si>
  <si>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</si>
  <si>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</si>
  <si>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</si>
  <si>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</si>
  <si>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</si>
  <si>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</si>
  <si>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</si>
  <si>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</si>
  <si>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</si>
  <si>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</si>
  <si>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</si>
  <si>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</si>
  <si>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</si>
  <si>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</si>
  <si>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</si>
  <si>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</si>
  <si>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</si>
  <si>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</si>
  <si>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</si>
  <si>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</si>
  <si>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</si>
  <si>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</si>
  <si>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</si>
  <si>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</si>
  <si>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</si>
  <si>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</si>
  <si>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</si>
  <si>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</si>
  <si>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</si>
  <si>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</si>
  <si>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</si>
  <si>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</si>
  <si>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</si>
  <si>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</si>
  <si>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</si>
  <si>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</si>
  <si>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</si>
  <si>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</si>
  <si>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</si>
  <si>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</si>
  <si>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</si>
  <si>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</si>
  <si>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</si>
  <si>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</si>
  <si>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</si>
  <si>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</si>
  <si>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</si>
  <si>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</si>
  <si>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</si>
  <si>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</si>
  <si>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</si>
  <si>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</si>
  <si>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</si>
  <si>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</si>
  <si>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</si>
  <si>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</si>
  <si>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</si>
  <si>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</si>
  <si>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</si>
  <si>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</si>
  <si>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</si>
  <si>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</si>
  <si>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</si>
  <si>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</si>
  <si>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</si>
  <si>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</si>
  <si>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</si>
  <si>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</si>
  <si>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</si>
  <si>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</si>
  <si>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</si>
  <si>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</si>
  <si>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</si>
  <si>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</si>
  <si>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</si>
  <si>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</si>
  <si>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</si>
  <si>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</si>
  <si>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</si>
  <si>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</si>
  <si>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</si>
  <si>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</si>
  <si>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</si>
  <si>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</si>
  <si>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</si>
  <si>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</si>
  <si>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</si>
  <si>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</si>
  <si>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</si>
  <si>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</si>
  <si>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</si>
  <si>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</si>
  <si>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</si>
  <si>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</si>
  <si>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</si>
  <si>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</si>
  <si>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</si>
  <si>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</si>
  <si>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</si>
  <si>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</si>
  <si>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</si>
  <si>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</si>
  <si>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</si>
  <si>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</si>
  <si>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</si>
  <si>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</si>
  <si>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</si>
  <si>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</si>
  <si>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</si>
  <si>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</si>
  <si>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</si>
  <si>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</si>
  <si>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</si>
  <si>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</si>
  <si>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</si>
  <si>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</si>
  <si>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</si>
  <si>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</si>
  <si>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</si>
  <si>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</si>
  <si>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</si>
  <si>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</si>
  <si>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</si>
  <si>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</si>
  <si>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</si>
  <si>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</si>
  <si>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</si>
  <si>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</si>
  <si>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</si>
  <si>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</si>
  <si>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</si>
  <si>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</si>
  <si>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</si>
  <si>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</si>
  <si>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</si>
  <si>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</si>
  <si>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</si>
  <si>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</si>
  <si>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</si>
  <si>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</si>
  <si>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</si>
  <si>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</si>
  <si>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</si>
  <si>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</si>
  <si>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</si>
  <si>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</si>
  <si>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</si>
  <si>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</si>
  <si>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</si>
  <si>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</si>
  <si>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</si>
  <si>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</si>
  <si>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</si>
  <si>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</si>
  <si>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</si>
  <si>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</si>
  <si>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</si>
  <si>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</si>
  <si>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</si>
  <si>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</si>
  <si>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</si>
  <si>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</si>
  <si>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</si>
  <si>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</si>
  <si>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</si>
  <si>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</si>
  <si>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</si>
  <si>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</si>
  <si>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</si>
  <si>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</si>
  <si>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</si>
  <si>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</si>
  <si>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</si>
  <si>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</si>
  <si>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</si>
  <si>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</si>
  <si>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</si>
  <si>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</si>
  <si>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</si>
  <si>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</si>
  <si>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</si>
  <si>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</si>
  <si>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</si>
  <si>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</si>
  <si>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</si>
  <si>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</si>
  <si>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</si>
  <si>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</si>
  <si>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</si>
  <si>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</si>
  <si>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</si>
  <si>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</si>
  <si>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</si>
  <si>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</si>
  <si>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</si>
  <si>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</si>
  <si>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</si>
  <si>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</si>
  <si>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</si>
  <si>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</si>
  <si>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</si>
  <si>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</si>
  <si>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</si>
  <si>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</si>
  <si>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</si>
  <si>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</si>
  <si>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</si>
  <si>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</si>
  <si>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</si>
  <si>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</si>
  <si>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</si>
  <si>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</si>
  <si>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</si>
  <si>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</si>
  <si>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</si>
  <si>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</si>
  <si>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</si>
  <si>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</si>
  <si>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</si>
  <si>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</si>
  <si>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</si>
  <si>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</si>
  <si>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</si>
  <si>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</si>
  <si>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</si>
  <si>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</si>
  <si>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</si>
  <si>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</si>
  <si>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</si>
  <si>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</si>
  <si>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</si>
  <si>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</si>
  <si>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</si>
  <si>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</si>
  <si>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</si>
  <si>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</si>
  <si>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</si>
  <si>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</si>
  <si>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</si>
  <si>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</si>
  <si>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</si>
  <si>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</si>
  <si>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</si>
  <si>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</si>
  <si>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</si>
  <si>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</si>
  <si>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</si>
  <si>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</si>
  <si>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</si>
  <si>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</si>
  <si>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</si>
  <si>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</si>
  <si>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</si>
  <si>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</si>
  <si>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</si>
  <si>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</si>
  <si>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</si>
  <si>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</si>
  <si>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</si>
  <si>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</si>
  <si>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</si>
  <si>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</si>
  <si>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</si>
  <si>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</si>
  <si>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</si>
  <si>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</si>
  <si>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</si>
  <si>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</si>
  <si>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</si>
  <si>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</si>
  <si>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</si>
  <si>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</si>
  <si>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</si>
  <si>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</si>
  <si>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</si>
  <si>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</si>
  <si>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</si>
  <si>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</si>
  <si>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</si>
  <si>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</si>
  <si>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</si>
  <si>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</si>
  <si>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</si>
  <si>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</si>
  <si>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</si>
  <si>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</si>
  <si>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</si>
  <si>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</si>
  <si>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</si>
  <si>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</si>
  <si>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</si>
  <si>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</si>
  <si>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</si>
  <si>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</si>
  <si>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</si>
  <si>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</si>
  <si>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</si>
  <si>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</si>
  <si>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</si>
  <si>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</si>
  <si>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</si>
  <si>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</si>
  <si>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</si>
  <si>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</si>
  <si>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</si>
  <si>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</si>
  <si>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</si>
  <si>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</si>
  <si>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</si>
  <si>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</si>
  <si>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</si>
  <si>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</si>
  <si>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</si>
  <si>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</si>
  <si>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</si>
  <si>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</si>
  <si>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</si>
  <si>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</si>
  <si>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</si>
  <si>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</si>
  <si>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</si>
  <si>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</si>
  <si>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</si>
  <si>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</si>
  <si>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</si>
  <si>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</si>
  <si>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</si>
  <si>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</si>
  <si>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</si>
  <si>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</si>
  <si>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</si>
  <si>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</si>
  <si>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</si>
  <si>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</si>
  <si>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</si>
  <si>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</si>
  <si>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</si>
  <si>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</si>
  <si>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</si>
  <si>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</si>
  <si>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</si>
  <si>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</si>
  <si>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</si>
  <si>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</si>
  <si>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</si>
  <si>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</si>
  <si>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</si>
  <si>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</si>
  <si>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</si>
  <si>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</si>
  <si>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</si>
  <si>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</si>
  <si>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</si>
  <si>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</si>
  <si>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</si>
  <si>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</si>
  <si>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</si>
  <si>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</si>
  <si>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</si>
  <si>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</si>
  <si>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</si>
  <si>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</si>
  <si>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</si>
  <si>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</si>
  <si>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</si>
  <si>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</si>
  <si>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</si>
  <si>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</si>
  <si>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</si>
  <si>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</si>
  <si>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</si>
  <si>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</si>
  <si>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</si>
  <si>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</si>
  <si>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</si>
  <si>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</si>
  <si>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</si>
  <si>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</si>
  <si>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</si>
  <si>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</si>
  <si>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</si>
  <si>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</si>
  <si>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</si>
  <si>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</si>
  <si>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</si>
  <si>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</si>
  <si>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</si>
  <si>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</si>
  <si>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</si>
  <si>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</si>
  <si>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</si>
  <si>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</si>
  <si>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</si>
  <si>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</si>
  <si>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</si>
  <si>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</si>
  <si>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</si>
  <si>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</si>
  <si>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</si>
  <si>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</si>
  <si>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</si>
  <si>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</si>
  <si>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</si>
  <si>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</si>
  <si>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</si>
  <si>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</si>
  <si>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</si>
  <si>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</si>
  <si>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</si>
  <si>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</si>
  <si>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</si>
  <si>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</si>
  <si>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</si>
  <si>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</si>
  <si>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</si>
  <si>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</si>
  <si>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</si>
  <si>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</si>
  <si>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</si>
  <si>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</si>
  <si>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</si>
  <si>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</si>
  <si>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</si>
  <si>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</si>
  <si>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</si>
  <si>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</si>
  <si>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</si>
  <si>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</si>
  <si>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</si>
  <si>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</si>
  <si>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</si>
  <si>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</si>
  <si>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</si>
  <si>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</si>
  <si>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</si>
  <si>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</si>
  <si>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</si>
  <si>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</si>
  <si>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</si>
  <si>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</si>
  <si>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</si>
  <si>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</si>
  <si>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</si>
  <si>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</si>
  <si>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</si>
  <si>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</si>
  <si>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</si>
  <si>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</si>
  <si>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</si>
  <si>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</si>
  <si>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</si>
  <si>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</si>
  <si>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</si>
  <si>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</si>
  <si>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</si>
  <si>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</si>
  <si>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</si>
  <si>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</si>
  <si>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</si>
  <si>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</si>
  <si>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</si>
  <si>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</si>
  <si>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</si>
  <si>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</si>
  <si>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</si>
  <si>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</si>
  <si>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</si>
  <si>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</si>
  <si>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</si>
  <si>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</si>
  <si>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</si>
  <si>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</si>
  <si>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</si>
  <si>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</si>
  <si>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</si>
  <si>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</si>
  <si>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</si>
  <si>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</si>
  <si>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</si>
  <si>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</si>
  <si>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</si>
  <si>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</si>
  <si>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</si>
  <si>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</si>
  <si>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</si>
  <si>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</si>
  <si>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</si>
  <si>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</si>
  <si>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</si>
  <si>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</si>
  <si>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</si>
  <si>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</si>
  <si>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</si>
  <si>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</si>
  <si>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</si>
  <si>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</si>
  <si>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</si>
  <si>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</si>
  <si>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</si>
  <si>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</si>
  <si>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</si>
  <si>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</si>
  <si>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</si>
  <si>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</si>
  <si>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</si>
  <si>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</si>
  <si>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</si>
  <si>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</si>
  <si>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</si>
  <si>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</si>
  <si>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</si>
  <si>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</si>
  <si>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</si>
  <si>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</si>
  <si>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</si>
  <si>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</si>
  <si>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</si>
  <si>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</si>
  <si>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</si>
  <si>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</si>
  <si>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</si>
  <si>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</si>
  <si>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</si>
  <si>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</si>
  <si>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</si>
  <si>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</si>
  <si>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</si>
  <si>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</si>
  <si>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</si>
  <si>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</si>
  <si>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</si>
  <si>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</si>
  <si>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</si>
  <si>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</si>
  <si>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</si>
  <si>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</si>
  <si>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</si>
  <si>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</si>
  <si>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</si>
  <si>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</si>
  <si>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</si>
  <si>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</si>
  <si>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</si>
  <si>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</si>
  <si>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</si>
  <si>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</si>
  <si>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</si>
  <si>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</si>
  <si>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</si>
  <si>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</si>
  <si>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</si>
  <si>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</si>
  <si>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</si>
  <si>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</si>
  <si>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</si>
  <si>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</si>
  <si>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</si>
  <si>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</si>
  <si>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</si>
  <si>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</si>
  <si>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</si>
  <si>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</si>
  <si>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</si>
  <si>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</si>
  <si>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</si>
  <si>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</si>
  <si>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</si>
  <si>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</si>
  <si>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</si>
  <si>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</si>
  <si>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</si>
  <si>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</si>
  <si>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</si>
  <si>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</si>
  <si>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</si>
  <si>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</si>
  <si>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</si>
  <si>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</si>
  <si>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</si>
  <si>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</si>
  <si>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</si>
  <si>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</si>
  <si>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</si>
  <si>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</si>
  <si>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</si>
  <si>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</si>
  <si>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</si>
  <si>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</si>
  <si>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</si>
  <si>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</si>
  <si>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</si>
  <si>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</si>
  <si>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</si>
  <si>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</si>
  <si>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</si>
  <si>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</si>
  <si>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</si>
  <si>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</si>
  <si>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</si>
  <si>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</si>
  <si>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</si>
  <si>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</si>
  <si>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</si>
  <si>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</si>
  <si>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</si>
  <si>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</si>
  <si>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</si>
  <si>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</si>
  <si>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</si>
  <si>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</si>
  <si>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</si>
  <si>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</si>
  <si>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</si>
  <si>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</si>
  <si>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</si>
  <si>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</si>
  <si>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</si>
  <si>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</si>
  <si>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</si>
  <si>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</si>
  <si>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</si>
  <si>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</si>
  <si>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</si>
  <si>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</si>
  <si>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</si>
  <si>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</si>
  <si>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</si>
  <si>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</si>
  <si>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</si>
  <si>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</si>
  <si>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</si>
  <si>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</si>
  <si>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</si>
  <si>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</si>
  <si>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</si>
  <si>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</si>
  <si>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</si>
  <si>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</si>
  <si>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</si>
  <si>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</si>
  <si>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</si>
  <si>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</si>
  <si>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</si>
  <si>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</si>
  <si>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</si>
  <si>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</si>
  <si>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</si>
  <si>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</si>
  <si>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</si>
  <si>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</si>
  <si>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</si>
  <si>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</si>
  <si>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</si>
  <si>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</si>
  <si>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</si>
  <si>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</si>
  <si>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</si>
  <si>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</si>
  <si>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</si>
  <si>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</si>
  <si>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</si>
  <si>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</si>
  <si>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</si>
  <si>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</si>
  <si>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</si>
  <si>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</si>
  <si>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</si>
  <si>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</si>
  <si>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</si>
  <si>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</si>
  <si>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</si>
  <si>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</si>
  <si>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</si>
  <si>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</si>
  <si>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</si>
  <si>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</si>
  <si>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</si>
  <si>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</si>
  <si>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</si>
  <si>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</si>
  <si>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</si>
  <si>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</si>
  <si>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</si>
  <si>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</si>
  <si>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</si>
  <si>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</si>
  <si>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</si>
  <si>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</si>
  <si>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</si>
  <si>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</si>
  <si>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</si>
  <si>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</si>
  <si>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</si>
  <si>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</si>
  <si>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</si>
  <si>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</si>
  <si>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</si>
  <si>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</si>
  <si>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</si>
  <si>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</si>
  <si>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</si>
  <si>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</si>
  <si>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</si>
  <si>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</si>
  <si>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</si>
  <si>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</si>
  <si>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</si>
  <si>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</si>
  <si>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</si>
  <si>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</si>
  <si>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</si>
  <si>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</si>
  <si>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</si>
  <si>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</si>
  <si>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</si>
  <si>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</si>
  <si>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</si>
  <si>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</si>
  <si>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</si>
  <si>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</si>
  <si>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</si>
  <si>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</si>
  <si>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</si>
  <si>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</si>
  <si>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</si>
  <si>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</si>
  <si>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</si>
  <si>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</si>
  <si>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</si>
  <si>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</si>
  <si>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</si>
  <si>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</si>
  <si>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</si>
  <si>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</si>
  <si>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</si>
  <si>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</si>
  <si>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</si>
  <si>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</si>
  <si>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</si>
  <si>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</si>
  <si>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</si>
  <si>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</si>
  <si>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</si>
  <si>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</si>
  <si>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</si>
  <si>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</si>
  <si>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</si>
  <si>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</si>
  <si>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</si>
  <si>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</si>
  <si>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</si>
  <si>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</si>
  <si>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</si>
  <si>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</si>
  <si>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</si>
  <si>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</si>
  <si>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</si>
  <si>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</si>
  <si>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</si>
  <si>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</si>
  <si>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</si>
  <si>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</si>
  <si>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</si>
  <si>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</si>
  <si>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</si>
  <si>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</si>
  <si>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</si>
  <si>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</si>
  <si>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</si>
  <si>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</si>
  <si>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</si>
  <si>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</si>
  <si>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</si>
  <si>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</si>
  <si>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</si>
  <si>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</si>
  <si>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</si>
  <si>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</si>
  <si>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</si>
  <si>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</si>
  <si>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</si>
  <si>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</si>
  <si>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</si>
  <si>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</si>
  <si>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</si>
  <si>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</si>
  <si>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</si>
  <si>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</si>
  <si>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</si>
  <si>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</si>
  <si>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</si>
  <si>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</si>
  <si>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</si>
  <si>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</si>
  <si>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</si>
  <si>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</si>
  <si>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</si>
  <si>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</si>
  <si>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</si>
  <si>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</si>
  <si>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</si>
  <si>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</si>
  <si>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</si>
  <si>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</si>
  <si>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</si>
  <si>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</si>
  <si>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</si>
  <si>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</si>
  <si>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</si>
  <si>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</si>
  <si>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</si>
  <si>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</si>
  <si>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</si>
  <si>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</si>
  <si>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</si>
  <si>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</si>
  <si>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</si>
  <si>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</si>
  <si>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</si>
  <si>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</si>
  <si>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</si>
  <si>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</si>
  <si>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</si>
  <si>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</si>
  <si>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</si>
  <si>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</si>
  <si>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</si>
  <si>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</si>
  <si>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</si>
  <si>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</si>
  <si>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</si>
  <si>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</si>
  <si>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</si>
  <si>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</si>
  <si>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</si>
  <si>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</si>
  <si>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</si>
  <si>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</si>
  <si>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</si>
  <si>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</si>
  <si>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</si>
  <si>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</si>
  <si>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</si>
  <si>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</si>
  <si>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</si>
  <si>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</si>
  <si>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</si>
  <si>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</si>
  <si>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</si>
  <si>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</si>
  <si>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</si>
  <si>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</si>
  <si>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</si>
  <si>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</si>
  <si>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</si>
  <si>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</si>
  <si>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</si>
  <si>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</si>
  <si>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</si>
  <si>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</si>
  <si>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</si>
  <si>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</si>
  <si>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</si>
  <si>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</si>
  <si>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</si>
  <si>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</si>
  <si>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</si>
  <si>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</si>
  <si>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</si>
  <si>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</si>
  <si>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</si>
  <si>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</si>
  <si>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</si>
  <si>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</si>
  <si>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</si>
  <si>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</si>
  <si>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</si>
  <si>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</si>
  <si>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</si>
  <si>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</si>
  <si>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</si>
  <si>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</si>
  <si>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</si>
  <si>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</si>
  <si>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</si>
  <si>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</si>
  <si>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</si>
  <si>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</si>
  <si>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</si>
  <si>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</si>
  <si>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</si>
  <si>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</si>
  <si>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</si>
  <si>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</si>
  <si>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</si>
  <si>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</si>
  <si>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</si>
  <si>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</si>
  <si>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</si>
  <si>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</si>
  <si>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</si>
  <si>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</si>
  <si>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</si>
  <si>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</si>
  <si>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</si>
  <si>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</si>
  <si>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</si>
  <si>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</si>
  <si>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</si>
  <si>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</si>
  <si>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</si>
  <si>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</si>
  <si>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</si>
  <si>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</si>
  <si>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</si>
  <si>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</si>
  <si>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</si>
  <si>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</si>
  <si>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</si>
  <si>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</si>
  <si>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</si>
  <si>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</si>
  <si>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</si>
  <si>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</si>
  <si>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</si>
  <si>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</si>
  <si>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</si>
  <si>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</si>
  <si>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</si>
  <si>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</si>
  <si>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</si>
  <si>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</si>
  <si>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</si>
  <si>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</si>
  <si>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</si>
  <si>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</si>
  <si>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</si>
  <si>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</si>
  <si>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</si>
  <si>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</si>
  <si>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</si>
  <si>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</si>
  <si>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</si>
  <si>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</si>
  <si>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</si>
  <si>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</si>
  <si>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</si>
  <si>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</si>
  <si>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</si>
  <si>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</si>
  <si>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</si>
  <si>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</si>
  <si>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</si>
  <si>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</si>
  <si>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</si>
  <si>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</si>
  <si>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</si>
  <si>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</si>
  <si>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</si>
  <si>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</si>
  <si>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</si>
  <si>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</si>
  <si>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</si>
  <si>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</si>
  <si>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</si>
  <si>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</si>
  <si>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</si>
  <si>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</si>
  <si>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</si>
  <si>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</si>
  <si>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</si>
  <si>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</si>
  <si>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</si>
  <si>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</si>
  <si>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</si>
  <si>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</si>
  <si>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</si>
  <si>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</si>
  <si>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</si>
  <si>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</si>
  <si>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</si>
  <si>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</si>
  <si>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</si>
  <si>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</si>
  <si>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</si>
  <si>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</si>
  <si>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</si>
  <si>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</si>
  <si>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</si>
  <si>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</si>
  <si>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</si>
  <si>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</si>
  <si>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</si>
  <si>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</si>
  <si>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</si>
  <si>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</si>
  <si>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</si>
  <si>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</si>
  <si>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</si>
  <si>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</si>
  <si>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</si>
  <si>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</si>
  <si>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</si>
  <si>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</si>
  <si>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</si>
  <si>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</si>
  <si>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</si>
  <si>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</si>
  <si>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</si>
  <si>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</si>
  <si>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</si>
  <si>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</si>
  <si>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</si>
  <si>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</si>
  <si>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</si>
  <si>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</si>
  <si>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</si>
  <si>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</si>
  <si>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</si>
  <si>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</si>
  <si>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</si>
  <si>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</si>
  <si>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</si>
  <si>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</si>
  <si>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</si>
  <si>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</si>
  <si>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</si>
  <si>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</si>
  <si>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</si>
  <si>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</si>
  <si>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</si>
  <si>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</si>
  <si>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</si>
  <si>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</si>
  <si>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</si>
  <si>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</si>
  <si>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</si>
  <si>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</si>
  <si>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</si>
  <si>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</si>
  <si>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</si>
  <si>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</si>
  <si>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</si>
  <si>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</si>
  <si>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</si>
  <si>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</si>
  <si>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</si>
  <si>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</si>
  <si>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</si>
  <si>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</si>
  <si>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</si>
  <si>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</si>
  <si>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</si>
  <si>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</si>
  <si>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</si>
  <si>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</si>
  <si>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</si>
  <si>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</si>
  <si>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</si>
  <si>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</si>
  <si>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</si>
  <si>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</si>
  <si>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</si>
  <si>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</si>
  <si>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</si>
  <si>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</si>
  <si>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</si>
  <si>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</si>
  <si>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</si>
  <si>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</si>
  <si>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</si>
  <si>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</si>
  <si>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</si>
  <si>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</si>
  <si>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</si>
  <si>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</si>
  <si>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</si>
  <si>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</si>
  <si>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</si>
  <si>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</si>
  <si>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</si>
  <si>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</si>
  <si>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</si>
  <si>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</si>
  <si>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</si>
  <si>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</si>
  <si>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</si>
  <si>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</si>
  <si>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</si>
  <si>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</si>
  <si>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</si>
  <si>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</si>
  <si>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</si>
  <si>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</si>
  <si>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</si>
  <si>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</si>
  <si>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</si>
  <si>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</si>
  <si>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</si>
  <si>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</si>
  <si>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</si>
  <si>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</si>
  <si>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</si>
  <si>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</si>
  <si>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</si>
  <si>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</si>
  <si>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</si>
  <si>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</si>
  <si>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</si>
  <si>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</si>
  <si>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</si>
  <si>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</si>
  <si>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</si>
  <si>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</si>
  <si>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</si>
  <si>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</si>
  <si>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</si>
  <si>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</si>
  <si>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</si>
  <si>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</si>
  <si>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</si>
  <si>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</si>
  <si>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</si>
  <si>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</si>
  <si>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</si>
  <si>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</si>
  <si>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</si>
  <si>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</si>
  <si>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</si>
  <si>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</si>
  <si>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</si>
  <si>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</si>
  <si>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</si>
  <si>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</si>
  <si>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</si>
  <si>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</si>
  <si>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</si>
  <si>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</si>
  <si>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</si>
  <si>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</si>
  <si>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</si>
  <si>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</si>
  <si>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</si>
  <si>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</si>
  <si>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</si>
  <si>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</si>
  <si>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</si>
  <si>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</si>
  <si>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</si>
  <si>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</si>
  <si>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</si>
  <si>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</si>
  <si>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</si>
  <si>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</si>
  <si>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</si>
  <si>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</si>
  <si>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</si>
  <si>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</si>
  <si>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</si>
  <si>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</si>
  <si>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</si>
  <si>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</si>
  <si>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</si>
  <si>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</si>
  <si>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</si>
  <si>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</si>
  <si>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</si>
  <si>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</si>
  <si>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</si>
  <si>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</si>
  <si>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</si>
  <si>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</si>
  <si>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</si>
  <si>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</si>
  <si>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</si>
  <si>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</si>
  <si>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</si>
  <si>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</si>
  <si>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</si>
  <si>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</si>
  <si>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</si>
  <si>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</si>
  <si>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</si>
  <si>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</si>
  <si>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</si>
  <si>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</si>
  <si>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</si>
  <si>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</si>
  <si>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</si>
  <si>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</si>
  <si>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</si>
  <si>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</si>
  <si>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</si>
  <si>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</si>
  <si>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</si>
  <si>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</si>
  <si>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</si>
  <si>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</si>
  <si>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</si>
  <si>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</si>
  <si>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</si>
  <si>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</si>
  <si>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</si>
  <si>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</si>
  <si>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</si>
  <si>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</si>
  <si>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</si>
  <si>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</si>
  <si>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</si>
  <si>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</si>
  <si>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</si>
  <si>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</si>
  <si>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</si>
  <si>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</si>
  <si>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</si>
  <si>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</si>
  <si>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</si>
  <si>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</si>
  <si>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</si>
  <si>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</si>
  <si>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</si>
  <si>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</si>
  <si>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</si>
  <si>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</si>
  <si>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</si>
  <si>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</si>
  <si>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</si>
  <si>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</si>
  <si>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</si>
  <si>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</si>
  <si>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</si>
  <si>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</si>
  <si>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</si>
  <si>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</si>
  <si>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</si>
  <si>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</si>
  <si>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</si>
  <si>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</si>
  <si>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</si>
  <si>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</si>
  <si>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</si>
  <si>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</si>
  <si>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</si>
  <si>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</si>
  <si>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</si>
  <si>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</si>
  <si>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</si>
  <si>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</si>
  <si>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</si>
  <si>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</si>
  <si>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</si>
  <si>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</si>
  <si>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</si>
  <si>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</si>
  <si>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</si>
  <si>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</si>
  <si>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</si>
  <si>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</si>
  <si>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</si>
  <si>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</si>
  <si>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</si>
  <si>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</si>
  <si>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</si>
  <si>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</si>
  <si>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</si>
  <si>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</si>
  <si>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</si>
  <si>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</si>
  <si>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</si>
  <si>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</si>
  <si>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</si>
  <si>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</si>
  <si>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</si>
  <si>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</si>
  <si>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</si>
  <si>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</si>
  <si>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</si>
  <si>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</si>
  <si>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</si>
  <si>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</si>
  <si>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</si>
  <si>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</si>
  <si>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</si>
  <si>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</si>
  <si>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</si>
  <si>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</si>
  <si>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</si>
  <si>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</si>
  <si>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</si>
  <si>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</si>
  <si>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</si>
  <si>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</si>
  <si>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</si>
  <si>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</si>
  <si>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</si>
  <si>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</si>
  <si>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</si>
  <si>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</si>
  <si>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</si>
  <si>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</si>
  <si>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</si>
  <si>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</si>
  <si>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</si>
  <si>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</si>
  <si>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</si>
  <si>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</si>
  <si>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</si>
  <si>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</si>
  <si>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</si>
  <si>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</si>
  <si>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</si>
  <si>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</si>
  <si>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</si>
  <si>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</si>
  <si>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</si>
  <si>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</si>
  <si>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</si>
  <si>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</si>
  <si>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</si>
  <si>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</si>
  <si>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</si>
  <si>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</si>
  <si>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</si>
  <si>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</si>
  <si>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</si>
  <si>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</si>
  <si>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</si>
  <si>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</si>
  <si>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</si>
  <si>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</si>
  <si>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</si>
  <si>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</si>
  <si>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</si>
  <si>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</si>
  <si>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</si>
  <si>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</si>
  <si>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</si>
  <si>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</si>
  <si>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</si>
  <si>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</si>
  <si>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</si>
  <si>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</si>
  <si>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</si>
  <si>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</si>
  <si>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</si>
  <si>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</si>
  <si>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</si>
  <si>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</si>
  <si>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</si>
  <si>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</si>
  <si>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</si>
  <si>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</si>
  <si>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</si>
  <si>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</si>
  <si>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</si>
  <si>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</si>
  <si>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</si>
  <si>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</si>
  <si>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</si>
  <si>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</si>
  <si>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</si>
  <si>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</si>
  <si>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</si>
  <si>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</si>
  <si>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</si>
  <si>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</si>
  <si>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</si>
  <si>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</si>
  <si>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</si>
  <si>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</si>
  <si>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</si>
  <si>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</si>
  <si>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</si>
  <si>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</si>
  <si>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</si>
  <si>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</si>
  <si>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</si>
  <si>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</si>
  <si>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</si>
  <si>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</si>
  <si>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</si>
  <si>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</si>
  <si>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</si>
  <si>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</si>
  <si>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</si>
  <si>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</si>
  <si>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</si>
  <si>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</si>
  <si>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</si>
  <si>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</si>
  <si>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</si>
  <si>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</si>
  <si>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</si>
  <si>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</si>
  <si>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</si>
  <si>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</si>
  <si>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</si>
  <si>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</si>
  <si>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</si>
  <si>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</si>
  <si>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</si>
  <si>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</si>
  <si>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</si>
  <si>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</si>
  <si>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</si>
  <si>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</si>
  <si>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</si>
  <si>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</si>
  <si>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</si>
  <si>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</si>
  <si>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</si>
  <si>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</si>
  <si>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</si>
  <si>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</si>
  <si>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</si>
  <si>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</si>
  <si>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</si>
  <si>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</si>
  <si>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</si>
  <si>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</si>
  <si>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</si>
  <si>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</si>
  <si>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</si>
  <si>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</si>
  <si>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</si>
  <si>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</si>
  <si>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</si>
  <si>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</si>
  <si>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</si>
  <si>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</si>
  <si>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</si>
  <si>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</si>
  <si>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</si>
  <si>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</si>
  <si>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</si>
  <si>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</si>
  <si>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</si>
  <si>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</si>
  <si>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</si>
  <si>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</si>
  <si>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</si>
  <si>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</si>
  <si>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</si>
  <si>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</si>
  <si>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</si>
  <si>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</si>
  <si>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</si>
  <si>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</si>
  <si>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</si>
  <si>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</si>
  <si>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</si>
  <si>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</si>
  <si>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</si>
  <si>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</si>
  <si>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</si>
  <si>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</si>
  <si>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</si>
  <si>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</si>
  <si>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</si>
  <si>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</si>
  <si>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</si>
  <si>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</si>
  <si>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</si>
  <si>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</si>
  <si>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</si>
  <si>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</si>
  <si>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</si>
  <si>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</si>
  <si>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</si>
  <si>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</si>
  <si>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</si>
  <si>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</si>
  <si>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</si>
  <si>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</si>
  <si>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</si>
  <si>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</si>
  <si>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</si>
  <si>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</si>
  <si>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</si>
  <si>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</si>
  <si>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</si>
  <si>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</si>
  <si>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</si>
  <si>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</si>
  <si>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</si>
  <si>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</si>
  <si>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</si>
  <si>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</si>
  <si>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</si>
  <si>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</si>
  <si>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</si>
  <si>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</si>
  <si>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</si>
  <si>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</si>
  <si>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</si>
  <si>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</si>
  <si>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</si>
  <si>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</si>
  <si>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</si>
  <si>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</si>
  <si>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</si>
  <si>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</si>
  <si>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</si>
  <si>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</si>
  <si>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</si>
  <si>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</si>
  <si>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</si>
  <si>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</si>
  <si>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</si>
  <si>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</si>
  <si>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</si>
  <si>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</si>
  <si>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</si>
  <si>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</si>
  <si>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</si>
  <si>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</si>
  <si>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</si>
  <si>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</si>
  <si>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</si>
  <si>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</si>
  <si>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</si>
  <si>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</si>
  <si>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</si>
  <si>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</si>
  <si>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</si>
  <si>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</si>
  <si>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</si>
  <si>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</si>
  <si>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</si>
  <si>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</si>
  <si>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</si>
  <si>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</si>
  <si>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</si>
  <si>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</si>
  <si>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</si>
  <si>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</si>
  <si>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</si>
  <si>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</si>
  <si>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</si>
  <si>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</si>
  <si>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</si>
  <si>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</si>
  <si>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</si>
  <si>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</si>
  <si>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</si>
  <si>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</si>
  <si>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</si>
  <si>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</si>
  <si>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</si>
  <si>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</si>
  <si>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</si>
  <si>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</si>
  <si>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</si>
  <si>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</si>
  <si>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</si>
  <si>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</si>
  <si>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</si>
  <si>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</si>
  <si>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</si>
  <si>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</si>
  <si>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</si>
  <si>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</si>
  <si>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</si>
  <si>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</si>
  <si>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</si>
  <si>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</si>
  <si>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</si>
  <si>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</si>
  <si>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</si>
  <si>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</si>
  <si>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</si>
  <si>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</si>
  <si>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</si>
  <si>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</si>
  <si>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</si>
  <si>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</si>
  <si>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</si>
  <si>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</si>
  <si>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</si>
  <si>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</si>
  <si>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</si>
  <si>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</si>
  <si>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</si>
  <si>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</si>
  <si>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</si>
  <si>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</si>
  <si>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</si>
  <si>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</si>
  <si>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</si>
  <si>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</si>
  <si>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</si>
  <si>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</si>
  <si>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</si>
  <si>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</si>
  <si>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</si>
  <si>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</si>
  <si>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</si>
  <si>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</si>
  <si>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</si>
  <si>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</si>
  <si>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</si>
  <si>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</si>
  <si>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</si>
  <si>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</si>
  <si>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</si>
  <si>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</si>
  <si>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</si>
  <si>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</si>
  <si>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</si>
  <si>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</si>
  <si>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</si>
  <si>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</si>
  <si>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</si>
  <si>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</si>
  <si>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</si>
  <si>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</si>
  <si>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</si>
  <si>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</si>
  <si>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</si>
  <si>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</si>
  <si>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</si>
  <si>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</si>
  <si>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</si>
  <si>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</si>
  <si>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</si>
  <si>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</si>
  <si>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</si>
  <si>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</si>
  <si>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</si>
  <si>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</si>
  <si>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</si>
  <si>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</si>
  <si>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</si>
  <si>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</si>
  <si>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</si>
  <si>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</si>
  <si>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</si>
  <si>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</si>
  <si>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</si>
  <si>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</si>
  <si>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</si>
  <si>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</si>
  <si>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</si>
  <si>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</si>
  <si>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</si>
  <si>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</si>
  <si>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</si>
  <si>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</si>
  <si>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</si>
  <si>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</si>
  <si>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</si>
  <si>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</si>
  <si>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</si>
  <si>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</si>
  <si>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</si>
  <si>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</si>
  <si>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</si>
  <si>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</si>
  <si>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</si>
  <si>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</si>
  <si>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</si>
  <si>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</si>
  <si>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</si>
  <si>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</si>
  <si>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</si>
  <si>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</si>
  <si>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</si>
  <si>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</si>
  <si>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</si>
  <si>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</si>
  <si>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</si>
  <si>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</si>
  <si>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</si>
  <si>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</si>
  <si>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</si>
  <si>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</si>
  <si>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</si>
  <si>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</si>
  <si>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</si>
  <si>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</si>
  <si>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</si>
  <si>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</si>
  <si>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</si>
  <si>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</si>
  <si>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</si>
  <si>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</si>
  <si>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</si>
  <si>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</si>
  <si>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</si>
  <si>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</si>
  <si>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</si>
  <si>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</si>
  <si>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</si>
  <si>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</si>
  <si>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</si>
  <si>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</si>
  <si>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</si>
  <si>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</si>
  <si>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</si>
  <si>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</si>
  <si>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</si>
  <si>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</si>
  <si>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</si>
  <si>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</si>
  <si>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</si>
  <si>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</si>
  <si>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</si>
  <si>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</si>
  <si>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</si>
  <si>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</si>
  <si>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</si>
  <si>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</si>
  <si>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</si>
  <si>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</si>
  <si>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</si>
  <si>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</si>
  <si>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</si>
  <si>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</si>
  <si>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</si>
  <si>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</si>
  <si>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</si>
  <si>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</si>
  <si>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</si>
  <si>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</si>
  <si>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</si>
  <si>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</si>
  <si>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</si>
  <si>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</si>
  <si>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</si>
  <si>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</si>
  <si>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</si>
  <si>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</si>
  <si>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</si>
  <si>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</si>
  <si>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</si>
  <si>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</si>
  <si>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</si>
  <si>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</si>
  <si>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</si>
  <si>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</si>
  <si>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</si>
  <si>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</si>
  <si>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</si>
  <si>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</si>
  <si>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</si>
  <si>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</si>
  <si>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</si>
  <si>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</si>
  <si>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</si>
  <si>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</si>
  <si>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</si>
  <si>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</si>
  <si>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</si>
  <si>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</si>
  <si>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</si>
  <si>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</si>
  <si>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</si>
  <si>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</si>
  <si>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</si>
  <si>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</si>
  <si>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</si>
  <si>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</si>
  <si>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</si>
  <si>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</si>
  <si>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</si>
  <si>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</si>
  <si>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</si>
  <si>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</si>
  <si>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</si>
  <si>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</si>
  <si>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</si>
  <si>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</si>
  <si>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</si>
  <si>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</si>
  <si>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</si>
  <si>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</si>
  <si>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</si>
  <si>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</si>
  <si>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</si>
  <si>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</si>
  <si>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</si>
  <si>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</si>
  <si>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</si>
  <si>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</si>
  <si>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</si>
  <si>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</si>
  <si>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</si>
  <si>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</si>
  <si>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</si>
  <si>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</si>
  <si>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</si>
  <si>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</si>
  <si>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</si>
  <si>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</si>
  <si>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</si>
  <si>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</si>
  <si>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</si>
  <si>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</si>
  <si>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</si>
  <si>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</si>
  <si>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</si>
  <si>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</si>
  <si>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</si>
  <si>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</si>
  <si>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</si>
  <si>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</si>
  <si>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</si>
  <si>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</si>
  <si>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</si>
  <si>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</si>
  <si>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</si>
  <si>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</si>
  <si>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</si>
  <si>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</si>
  <si>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</si>
  <si>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</si>
  <si>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</si>
  <si>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</si>
  <si>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</si>
  <si>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</si>
  <si>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</si>
  <si>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</si>
  <si>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</si>
  <si>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</si>
  <si>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</si>
  <si>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</si>
  <si>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</si>
  <si>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</si>
  <si>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</si>
  <si>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</si>
  <si>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</si>
  <si>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</si>
  <si>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</si>
  <si>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</si>
  <si>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</si>
  <si>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</si>
  <si>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</si>
  <si>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</si>
  <si>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</si>
  <si>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</si>
  <si>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</si>
  <si>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</si>
  <si>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</si>
  <si>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</si>
  <si>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</si>
  <si>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</si>
  <si>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</si>
  <si>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</si>
  <si>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</si>
  <si>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</si>
  <si>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</si>
  <si>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</si>
  <si>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</si>
  <si>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</si>
  <si>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</si>
  <si>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</si>
  <si>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</si>
  <si>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</si>
  <si>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</si>
  <si>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</si>
  <si>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</si>
  <si>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</si>
  <si>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</si>
  <si>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</si>
  <si>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</si>
  <si>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</si>
  <si>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</si>
  <si>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</si>
  <si>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</si>
  <si>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</si>
  <si>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</si>
  <si>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</si>
  <si>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</si>
  <si>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</si>
  <si>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</si>
  <si>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</si>
  <si>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</si>
  <si>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</si>
  <si>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</si>
  <si>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</si>
  <si>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</si>
  <si>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</si>
  <si>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</si>
  <si>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</si>
  <si>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</si>
  <si>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</si>
  <si>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</si>
  <si>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</si>
  <si>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</si>
  <si>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</si>
  <si>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</si>
  <si>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</si>
  <si>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</si>
  <si>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</si>
  <si>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</si>
  <si>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</si>
  <si>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</si>
  <si>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</si>
  <si>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</si>
  <si>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</si>
  <si>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</si>
  <si>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</si>
  <si>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</si>
  <si>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</si>
  <si>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</si>
  <si>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</si>
  <si>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</si>
  <si>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</si>
  <si>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</si>
  <si>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</si>
  <si>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</si>
  <si>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</si>
  <si>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</si>
  <si>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</si>
  <si>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</si>
  <si>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</si>
  <si>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</si>
  <si>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</si>
  <si>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</si>
  <si>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</si>
  <si>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</si>
  <si>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</si>
  <si>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</si>
  <si>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</si>
  <si>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</si>
  <si>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</si>
  <si>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</si>
  <si>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</si>
  <si>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</si>
  <si>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</si>
  <si>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</si>
  <si>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</si>
  <si>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</si>
  <si>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</si>
  <si>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</si>
  <si>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</si>
  <si>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</si>
  <si>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</si>
  <si>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</si>
  <si>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</si>
  <si>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</si>
  <si>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</si>
  <si>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</si>
  <si>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</si>
  <si>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</si>
  <si>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</si>
  <si>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</si>
  <si>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</si>
  <si>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</si>
  <si>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</si>
  <si>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</si>
  <si>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</si>
  <si>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</si>
  <si>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</si>
  <si>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</si>
  <si>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</si>
  <si>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</si>
  <si>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</si>
  <si>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</si>
  <si>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</si>
  <si>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</si>
  <si>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</si>
  <si>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</si>
  <si>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</si>
  <si>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</si>
  <si>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</si>
  <si>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</si>
  <si>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</si>
  <si>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</si>
  <si>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</si>
  <si>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</si>
  <si>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</si>
  <si>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</si>
  <si>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</si>
  <si>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</si>
  <si>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</si>
  <si>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</si>
  <si>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</si>
  <si>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</si>
  <si>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</si>
  <si>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</si>
  <si>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</si>
  <si>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</si>
  <si>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</si>
  <si>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</si>
  <si>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</si>
  <si>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</si>
  <si>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</si>
  <si>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</si>
  <si>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</si>
  <si>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</si>
  <si>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</si>
  <si>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</si>
  <si>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</si>
  <si>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</si>
  <si>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</si>
  <si>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</si>
  <si>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</si>
  <si>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</si>
  <si>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</si>
  <si>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</si>
  <si>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</si>
  <si>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</si>
  <si>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</si>
  <si>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</si>
  <si>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</si>
  <si>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</si>
  <si>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</si>
  <si>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</si>
  <si>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</si>
  <si>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</si>
  <si>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</si>
  <si>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</si>
  <si>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</si>
  <si>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</si>
  <si>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</si>
  <si>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</si>
  <si>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</si>
  <si>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</si>
  <si>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</si>
  <si>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</si>
  <si>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</si>
  <si>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</si>
  <si>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</si>
  <si>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</si>
  <si>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</si>
  <si>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</si>
  <si>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</si>
  <si>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</si>
  <si>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</si>
  <si>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</si>
  <si>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</si>
  <si>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</si>
  <si>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</si>
  <si>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</si>
  <si>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</si>
  <si>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</si>
  <si>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</si>
  <si>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</si>
  <si>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</si>
  <si>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</si>
  <si>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</si>
  <si>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</si>
  <si>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</si>
  <si>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</si>
  <si>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</si>
  <si>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</si>
  <si>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</si>
  <si>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</si>
  <si>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</si>
  <si>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</si>
  <si>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</si>
  <si>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</si>
  <si>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</si>
  <si>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</si>
  <si>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</si>
  <si>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</si>
  <si>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</si>
  <si>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</si>
  <si>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</si>
  <si>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</si>
  <si>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</si>
  <si>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</si>
  <si>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</si>
  <si>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</si>
  <si>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</si>
  <si>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</si>
  <si>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</si>
  <si>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</si>
  <si>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</si>
  <si>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</si>
  <si>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</si>
  <si>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</si>
  <si>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</si>
  <si>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</si>
  <si>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</si>
  <si>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</si>
  <si>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</si>
  <si>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</si>
  <si>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</si>
  <si>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</si>
  <si>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</si>
  <si>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</si>
  <si>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</si>
  <si>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</si>
  <si>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</si>
  <si>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</si>
  <si>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</si>
  <si>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</si>
  <si>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</si>
  <si>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</si>
  <si>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</si>
  <si>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</si>
  <si>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</si>
  <si>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</si>
  <si>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</si>
  <si>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</si>
  <si>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</si>
  <si>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</si>
  <si>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</si>
  <si>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</si>
  <si>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</si>
  <si>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</si>
  <si>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</si>
  <si>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</si>
  <si>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</si>
  <si>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</si>
  <si>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</si>
  <si>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</si>
  <si>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</si>
  <si>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</si>
  <si>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</si>
  <si>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</si>
  <si>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</si>
  <si>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</si>
  <si>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</si>
  <si>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</si>
  <si>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</si>
  <si>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</si>
  <si>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</si>
  <si>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</si>
  <si>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</si>
  <si>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</si>
  <si>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</si>
  <si>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</si>
  <si>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</si>
  <si>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</si>
  <si>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</si>
  <si>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</si>
  <si>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</si>
  <si>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</si>
  <si>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</si>
  <si>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</si>
  <si>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</si>
  <si>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</si>
  <si>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</si>
  <si>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</si>
  <si>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</si>
  <si>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</si>
  <si>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</si>
  <si>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</si>
  <si>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</si>
  <si>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</si>
  <si>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</si>
  <si>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</si>
  <si>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</si>
  <si>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</si>
  <si>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</si>
  <si>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</si>
  <si>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</si>
  <si>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</si>
  <si>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</si>
  <si>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</si>
  <si>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</si>
  <si>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</si>
  <si>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</si>
  <si>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</si>
  <si>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</si>
  <si>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</si>
  <si>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</si>
  <si>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</si>
  <si>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</si>
  <si>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</si>
  <si>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</si>
  <si>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</si>
  <si>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</si>
  <si>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</si>
  <si>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</si>
  <si>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</si>
  <si>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</si>
  <si>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</si>
  <si>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</si>
  <si>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</si>
  <si>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</si>
  <si>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</si>
  <si>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</si>
  <si>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</si>
  <si>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</si>
  <si>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</si>
  <si>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</si>
  <si>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</si>
  <si>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</si>
  <si>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</si>
  <si>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</si>
  <si>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</si>
  <si>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</si>
  <si>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</si>
  <si>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</si>
  <si>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</si>
  <si>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</si>
  <si>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</si>
  <si>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</si>
  <si>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</si>
  <si>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</si>
  <si>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</si>
  <si>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</si>
  <si>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</si>
  <si>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</si>
  <si>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</si>
  <si>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</si>
  <si>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</si>
  <si>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</si>
  <si>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</si>
  <si>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</si>
  <si>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</si>
  <si>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</si>
  <si>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</si>
  <si>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</si>
  <si>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</si>
  <si>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</si>
  <si>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</si>
  <si>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</si>
  <si>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</si>
  <si>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</si>
  <si>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</si>
  <si>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</si>
  <si>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</si>
  <si>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</si>
  <si>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</si>
  <si>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</si>
  <si>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</si>
  <si>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</si>
  <si>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</si>
  <si>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</si>
  <si>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</si>
  <si>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</si>
  <si>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</si>
  <si>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</si>
  <si>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</si>
  <si>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</si>
  <si>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</si>
  <si>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</si>
  <si>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</si>
  <si>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</si>
  <si>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</si>
  <si>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</si>
  <si>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</si>
  <si>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</si>
  <si>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</si>
  <si>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</si>
  <si>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</si>
  <si>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</si>
  <si>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</si>
  <si>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</si>
  <si>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</si>
  <si>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</si>
  <si>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</si>
  <si>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</si>
  <si>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</si>
  <si>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</si>
  <si>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</si>
  <si>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</si>
  <si>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</si>
  <si>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</si>
  <si>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</si>
  <si>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</si>
  <si>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</si>
  <si>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</si>
  <si>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</si>
  <si>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</si>
  <si>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</si>
  <si>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</si>
  <si>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</si>
  <si>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</si>
  <si>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</si>
  <si>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</si>
  <si>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</si>
  <si>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</si>
  <si>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</si>
  <si>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</si>
  <si>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</si>
  <si>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</si>
  <si>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</si>
  <si>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</si>
  <si>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</si>
  <si>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</si>
  <si>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</si>
  <si>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</si>
  <si>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</si>
  <si>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</si>
  <si>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</si>
  <si>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</si>
  <si>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</si>
  <si>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</si>
  <si>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</si>
  <si>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</si>
  <si>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</si>
  <si>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</si>
  <si>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</si>
  <si>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</si>
  <si>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</si>
  <si>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</si>
  <si>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</si>
  <si>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</si>
  <si>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</si>
  <si>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</si>
  <si>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</si>
  <si>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</si>
  <si>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</si>
  <si>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</si>
  <si>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</si>
  <si>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</si>
  <si>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</si>
  <si>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</si>
  <si>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</si>
  <si>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</si>
  <si>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</si>
  <si>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</si>
  <si>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</si>
  <si>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</si>
  <si>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</si>
  <si>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</si>
  <si>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</si>
  <si>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</si>
  <si>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</si>
  <si>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</si>
  <si>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</si>
  <si>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</si>
  <si>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</si>
  <si>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</si>
  <si>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</si>
  <si>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</si>
  <si>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</si>
  <si>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</si>
  <si>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</si>
  <si>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</si>
  <si>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</si>
  <si>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</si>
  <si>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</si>
  <si>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</si>
  <si>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</si>
  <si>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</si>
  <si>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</si>
  <si>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</si>
  <si>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</si>
  <si>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</si>
  <si>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</si>
  <si>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</si>
  <si>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</si>
  <si>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</si>
  <si>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</si>
  <si>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</si>
  <si>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</si>
  <si>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</si>
  <si>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</si>
  <si>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</si>
  <si>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</si>
  <si>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</si>
  <si>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</si>
  <si>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</si>
  <si>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</si>
  <si>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</si>
  <si>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</si>
  <si>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</si>
  <si>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</si>
  <si>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</si>
  <si>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</si>
  <si>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</si>
  <si>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</si>
  <si>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</si>
  <si>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</si>
  <si>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</si>
  <si>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</si>
  <si>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</si>
  <si>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</si>
  <si>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</si>
  <si>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</si>
  <si>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</si>
  <si>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</si>
  <si>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</si>
  <si>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</si>
  <si>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</si>
  <si>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</si>
  <si>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</si>
  <si>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</si>
  <si>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</si>
  <si>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</si>
  <si>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</si>
  <si>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</si>
  <si>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</si>
  <si>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</si>
  <si>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</si>
  <si>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</si>
  <si>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</si>
  <si>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</si>
  <si>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</si>
  <si>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</si>
  <si>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</si>
  <si>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</si>
  <si>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</si>
  <si>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</si>
  <si>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</si>
  <si>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</si>
  <si>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</si>
  <si>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</si>
  <si>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</si>
  <si>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</si>
  <si>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</si>
  <si>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</si>
  <si>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</si>
  <si>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</si>
  <si>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</si>
  <si>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</si>
  <si>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</si>
  <si>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</si>
  <si>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</si>
  <si>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</si>
  <si>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</si>
  <si>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</si>
  <si>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</si>
  <si>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</si>
  <si>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</si>
  <si>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</si>
  <si>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</si>
  <si>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</si>
  <si>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</si>
  <si>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</si>
  <si>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</si>
  <si>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</si>
  <si>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</si>
  <si>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</si>
  <si>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</si>
  <si>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</si>
  <si>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</si>
  <si>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</si>
  <si>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</si>
  <si>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</si>
  <si>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</si>
  <si>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</si>
  <si>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</si>
  <si>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</si>
  <si>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</si>
  <si>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</si>
  <si>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</si>
  <si>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</si>
  <si>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</si>
  <si>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</si>
  <si>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</si>
  <si>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</si>
  <si>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</si>
  <si>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</si>
  <si>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</si>
  <si>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</si>
  <si>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</si>
  <si>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</si>
  <si>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</si>
  <si>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</si>
  <si>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</si>
  <si>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</si>
  <si>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</si>
  <si>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</si>
  <si>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</si>
  <si>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</si>
  <si>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</si>
  <si>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</si>
  <si>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</si>
  <si>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</si>
  <si>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</si>
  <si>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</si>
  <si>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</si>
  <si>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</si>
  <si>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</si>
  <si>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</si>
  <si>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</si>
  <si>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</si>
  <si>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</si>
  <si>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</si>
  <si>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</si>
  <si>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</si>
  <si>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</si>
  <si>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</si>
  <si>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</si>
  <si>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</si>
  <si>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</si>
  <si>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</si>
  <si>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</si>
  <si>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</si>
  <si>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</si>
  <si>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</si>
  <si>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</si>
  <si>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</si>
  <si>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</si>
  <si>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</si>
  <si>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</si>
  <si>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</si>
  <si>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</si>
  <si>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</si>
  <si>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</si>
  <si>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</si>
  <si>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</si>
  <si>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</si>
  <si>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</si>
  <si>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</si>
  <si>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</si>
  <si>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</si>
  <si>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</si>
  <si>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</si>
  <si>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</si>
  <si>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</si>
  <si>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</si>
  <si>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</si>
  <si>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</si>
  <si>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</si>
  <si>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</si>
  <si>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</si>
  <si>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</si>
  <si>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</si>
  <si>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</si>
  <si>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</si>
  <si>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</si>
  <si>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</si>
  <si>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</si>
  <si>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</si>
  <si>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</si>
  <si>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</si>
  <si>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</si>
  <si>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</si>
  <si>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</si>
  <si>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</si>
  <si>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</si>
  <si>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</si>
  <si>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</si>
  <si>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</si>
  <si>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</si>
  <si>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</si>
  <si>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</si>
  <si>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</si>
  <si>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</si>
  <si>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</si>
  <si>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</si>
  <si>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</si>
  <si>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</si>
  <si>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</si>
  <si>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</si>
  <si>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</si>
  <si>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</si>
  <si>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</si>
  <si>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</si>
  <si>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</si>
  <si>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</si>
  <si>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</si>
  <si>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</si>
  <si>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</si>
  <si>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</si>
  <si>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</si>
  <si>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</si>
  <si>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</si>
  <si>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</si>
  <si>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</si>
  <si>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</si>
  <si>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</si>
  <si>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</si>
  <si>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</si>
  <si>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</si>
  <si>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</si>
  <si>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</si>
  <si>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</si>
  <si>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</si>
  <si>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</si>
  <si>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</si>
  <si>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</si>
  <si>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</si>
  <si>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</si>
  <si>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</si>
  <si>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</si>
  <si>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</si>
  <si>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</si>
  <si>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</si>
  <si>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</si>
  <si>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</si>
  <si>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</si>
  <si>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</si>
  <si>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</si>
  <si>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</si>
  <si>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</si>
  <si>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</si>
  <si>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</si>
  <si>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</si>
  <si>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</si>
  <si>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</si>
  <si>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</si>
  <si>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</si>
  <si>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</si>
  <si>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</si>
  <si>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</si>
  <si>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</si>
  <si>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</si>
  <si>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</si>
  <si>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</si>
  <si>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</si>
  <si>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</si>
  <si>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</si>
  <si>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</si>
  <si>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</si>
  <si>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</si>
  <si>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</si>
  <si>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</si>
  <si>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</si>
  <si>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</si>
  <si>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</si>
  <si>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</si>
  <si>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</si>
  <si>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</si>
  <si>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</si>
  <si>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</si>
  <si>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</si>
  <si>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</si>
  <si>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</si>
  <si>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</si>
  <si>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</si>
  <si>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</si>
  <si>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</si>
  <si>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</si>
  <si>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</si>
  <si>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</si>
  <si>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</si>
  <si>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</si>
  <si>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</si>
  <si>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</si>
  <si>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</si>
  <si>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</si>
  <si>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</si>
  <si>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</si>
  <si>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</si>
  <si>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</si>
  <si>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</si>
  <si>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</si>
  <si>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</si>
  <si>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</si>
  <si>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</si>
  <si>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</si>
  <si>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</si>
  <si>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</si>
  <si>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</si>
  <si>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</si>
  <si>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</si>
  <si>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</si>
  <si>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</si>
  <si>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</si>
  <si>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</si>
  <si>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</si>
  <si>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</si>
  <si>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</si>
  <si>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</si>
  <si>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</si>
  <si>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</si>
  <si>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</si>
  <si>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</si>
  <si>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</si>
  <si>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</si>
  <si>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</si>
  <si>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</si>
  <si>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</si>
  <si>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</si>
  <si>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</si>
  <si>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</si>
  <si>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</si>
  <si>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</si>
  <si>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</si>
  <si>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</si>
  <si>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</si>
  <si>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</si>
  <si>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</si>
  <si>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</si>
  <si>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</si>
  <si>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</si>
  <si>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</si>
  <si>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</si>
  <si>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</si>
  <si>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</si>
  <si>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</si>
  <si>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</si>
  <si>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</si>
  <si>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</si>
  <si>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</si>
  <si>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</si>
  <si>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</si>
  <si>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</si>
  <si>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</si>
  <si>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</si>
  <si>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</si>
  <si>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</si>
  <si>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</si>
  <si>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</si>
  <si>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</si>
  <si>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</si>
  <si>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</si>
  <si>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</si>
  <si>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</si>
  <si>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</si>
  <si>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</si>
  <si>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</si>
  <si>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</si>
  <si>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</si>
  <si>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</si>
  <si>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</si>
  <si>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</si>
  <si>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</si>
  <si>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</si>
  <si>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</si>
  <si>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</si>
  <si>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</si>
  <si>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</si>
  <si>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</si>
  <si>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</si>
  <si>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</si>
  <si>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</si>
  <si>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</si>
  <si>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</si>
  <si>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</si>
  <si>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</si>
  <si>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</si>
  <si>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</si>
  <si>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</si>
  <si>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</si>
  <si>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</si>
  <si>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</si>
  <si>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</si>
  <si>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</si>
  <si>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</si>
  <si>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</si>
  <si>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</si>
  <si>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</si>
  <si>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</si>
  <si>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</si>
  <si>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</si>
  <si>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</si>
  <si>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</si>
  <si>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</si>
  <si>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</si>
  <si>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</si>
  <si>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</si>
  <si>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</si>
  <si>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</si>
  <si>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</si>
  <si>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</si>
  <si>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</si>
  <si>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</si>
  <si>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</si>
  <si>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</si>
  <si>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</si>
  <si>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</si>
  <si>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</si>
  <si>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</si>
  <si>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</si>
  <si>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</si>
  <si>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</si>
  <si>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</si>
  <si>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</si>
  <si>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</si>
  <si>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</si>
  <si>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</si>
  <si>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</si>
  <si>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</si>
  <si>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</si>
  <si>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</si>
  <si>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</si>
  <si>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</si>
  <si>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</si>
  <si>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</si>
  <si>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</si>
  <si>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</si>
  <si>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</si>
  <si>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</si>
  <si>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</si>
  <si>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</si>
  <si>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</si>
  <si>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</si>
  <si>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</si>
  <si>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</si>
  <si>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</si>
  <si>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</si>
  <si>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</si>
  <si>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</si>
  <si>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</si>
  <si>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</si>
  <si>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</si>
  <si>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</si>
  <si>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</si>
  <si>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</si>
  <si>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</si>
  <si>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</si>
  <si>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</si>
  <si>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</si>
  <si>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</si>
  <si>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</si>
  <si>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</si>
  <si>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</si>
  <si>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</si>
  <si>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</si>
  <si>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</si>
  <si>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</si>
  <si>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</si>
  <si>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</si>
  <si>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</si>
  <si>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</si>
  <si>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</si>
  <si>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</si>
  <si>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</si>
  <si>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</si>
  <si>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</si>
  <si>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</si>
  <si>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</si>
  <si>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</si>
  <si>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</si>
  <si>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</si>
  <si>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</si>
  <si>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</si>
  <si>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</si>
  <si>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</si>
  <si>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</si>
  <si>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</si>
  <si>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</si>
  <si>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</si>
  <si>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</si>
  <si>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</si>
  <si>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</si>
  <si>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</si>
  <si>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</si>
  <si>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</si>
  <si>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</si>
  <si>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</si>
  <si>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</si>
  <si>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</si>
  <si>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</si>
  <si>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</si>
  <si>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</si>
  <si>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</si>
  <si>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</si>
  <si>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</si>
  <si>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</si>
  <si>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</si>
  <si>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</si>
  <si>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</si>
  <si>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</si>
  <si>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</si>
  <si>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</si>
  <si>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</si>
  <si>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</si>
  <si>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</si>
  <si>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</si>
  <si>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</si>
  <si>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</si>
  <si>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</si>
  <si>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</si>
  <si>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</si>
  <si>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</si>
  <si>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</si>
  <si>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</si>
  <si>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</si>
  <si>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</si>
  <si>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</si>
  <si>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</si>
  <si>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</si>
  <si>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</si>
  <si>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</si>
  <si>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</si>
  <si>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</si>
  <si>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</si>
  <si>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</si>
  <si>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</si>
  <si>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</si>
  <si>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</si>
  <si>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</si>
  <si>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</si>
  <si>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</si>
  <si>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</si>
  <si>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</si>
  <si>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</si>
  <si>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</si>
  <si>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</si>
  <si>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</si>
  <si>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</si>
  <si>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</si>
  <si>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</si>
  <si>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</si>
  <si>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</si>
  <si>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</si>
  <si>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</si>
  <si>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</si>
  <si>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</si>
  <si>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</si>
  <si>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</si>
  <si>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</si>
  <si>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</si>
  <si>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</si>
  <si>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</si>
  <si>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</si>
  <si>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</si>
  <si>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</si>
  <si>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</si>
  <si>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</si>
  <si>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</si>
  <si>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</si>
  <si>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</si>
  <si>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</si>
  <si>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</si>
  <si>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</si>
  <si>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</si>
  <si>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</si>
  <si>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</si>
  <si>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</si>
  <si>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</si>
  <si>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</si>
  <si>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</si>
  <si>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</si>
  <si>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</si>
  <si>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</si>
  <si>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</si>
  <si>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</si>
  <si>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</si>
  <si>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</si>
  <si>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</si>
  <si>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</si>
  <si>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</si>
  <si>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</si>
  <si>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</si>
  <si>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</si>
  <si>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</si>
  <si>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</si>
  <si>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</si>
  <si>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</si>
  <si>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</si>
  <si>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</si>
  <si>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</si>
  <si>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</si>
  <si>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</si>
  <si>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</si>
  <si>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</si>
  <si>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</si>
  <si>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</si>
  <si>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</si>
  <si>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</si>
  <si>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</si>
  <si>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</si>
  <si>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</si>
  <si>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</si>
  <si>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</si>
  <si>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</si>
  <si>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</si>
  <si>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</si>
  <si>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</si>
  <si>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</si>
  <si>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</si>
  <si>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</si>
  <si>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</si>
  <si>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</si>
  <si>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</si>
  <si>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</si>
  <si>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</si>
  <si>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</si>
  <si>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</si>
  <si>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</si>
  <si>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</si>
  <si>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</si>
  <si>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</si>
  <si>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</si>
  <si>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</si>
  <si>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</si>
  <si>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</si>
  <si>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</si>
  <si>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</si>
  <si>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</si>
  <si>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</si>
  <si>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</si>
  <si>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</si>
  <si>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</si>
  <si>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</si>
  <si>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</si>
  <si>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</si>
  <si>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</si>
  <si>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</si>
  <si>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</si>
  <si>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</si>
  <si>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</si>
  <si>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</si>
  <si>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</si>
  <si>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</si>
  <si>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</si>
  <si>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</si>
  <si>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</si>
  <si>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</si>
  <si>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</si>
  <si>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</si>
  <si>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</si>
  <si>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</si>
  <si>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</si>
  <si>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</si>
  <si>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</si>
  <si>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</si>
  <si>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</si>
  <si>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</si>
  <si>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</si>
  <si>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</si>
  <si>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</si>
  <si>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</si>
  <si>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</si>
  <si>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</si>
  <si>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</si>
  <si>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</si>
  <si>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</si>
  <si>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</si>
  <si>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</si>
  <si>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</si>
  <si>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</si>
  <si>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</si>
  <si>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</si>
  <si>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</si>
  <si>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</si>
  <si>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</si>
  <si>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</si>
  <si>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</si>
  <si>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</si>
  <si>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</si>
  <si>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</si>
  <si>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</si>
  <si>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</si>
  <si>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</si>
  <si>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</si>
  <si>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</si>
  <si>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</si>
  <si>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</si>
  <si>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</si>
  <si>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</si>
  <si>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</si>
  <si>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</si>
  <si>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</si>
  <si>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</si>
  <si>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</si>
  <si>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</si>
  <si>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</si>
  <si>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</si>
  <si>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</si>
  <si>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</si>
  <si>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</si>
  <si>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</si>
  <si>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</si>
  <si>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</si>
  <si>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</si>
  <si>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</si>
  <si>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</si>
  <si>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</si>
  <si>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</si>
  <si>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</si>
  <si>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</si>
  <si>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</si>
  <si>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</si>
  <si>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</si>
  <si>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</si>
  <si>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</si>
  <si>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</si>
  <si>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</si>
  <si>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</si>
  <si>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</si>
  <si>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</si>
  <si>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</si>
  <si>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</si>
  <si>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</si>
  <si>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</si>
  <si>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</si>
  <si>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</si>
  <si>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</si>
  <si>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</si>
  <si>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</si>
  <si>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</si>
  <si>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</si>
  <si>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</si>
  <si>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</si>
  <si>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</si>
  <si>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</si>
  <si>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</si>
  <si>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</si>
  <si>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</si>
  <si>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</si>
  <si>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</si>
  <si>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</si>
  <si>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</si>
  <si>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</si>
  <si>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</si>
  <si>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</si>
  <si>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</si>
  <si>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</si>
  <si>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</si>
  <si>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</si>
  <si>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</si>
  <si>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</si>
  <si>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</si>
  <si>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</si>
  <si>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</si>
  <si>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</si>
  <si>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</si>
  <si>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</si>
  <si>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</si>
  <si>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</si>
  <si>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</si>
  <si>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</si>
  <si>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</si>
  <si>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</si>
  <si>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</si>
  <si>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</si>
  <si>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</si>
  <si>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</si>
  <si>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</si>
  <si>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</si>
  <si>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</si>
  <si>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</si>
  <si>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</si>
  <si>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</si>
  <si>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</si>
  <si>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</si>
  <si>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</si>
  <si>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</si>
  <si>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</si>
  <si>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</si>
  <si>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</si>
  <si>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</si>
  <si>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</si>
  <si>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</si>
  <si>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</si>
  <si>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</si>
  <si>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</si>
  <si>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</si>
  <si>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</si>
  <si>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</si>
  <si>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</si>
  <si>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</si>
  <si>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</si>
  <si>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</si>
  <si>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</si>
  <si>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</si>
  <si>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</si>
  <si>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</si>
  <si>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</si>
  <si>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</si>
  <si>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</si>
  <si>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</si>
  <si>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</si>
  <si>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</si>
  <si>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</si>
  <si>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</si>
  <si>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</si>
  <si>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</si>
  <si>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</si>
  <si>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</si>
  <si>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</si>
  <si>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</si>
  <si>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</si>
  <si>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</si>
  <si>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</si>
  <si>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</si>
  <si>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</si>
  <si>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</si>
  <si>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</si>
  <si>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</si>
  <si>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</si>
  <si>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</si>
  <si>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</si>
  <si>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</si>
  <si>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</si>
  <si>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</si>
  <si>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</si>
  <si>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</si>
  <si>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</si>
  <si>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</si>
  <si>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</si>
  <si>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</si>
  <si>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</si>
  <si>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</si>
  <si>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</si>
  <si>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</si>
  <si>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</si>
  <si>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</si>
  <si>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</si>
  <si>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</si>
  <si>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</si>
  <si>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</si>
  <si>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</si>
  <si>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</si>
  <si>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</si>
  <si>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</si>
  <si>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</si>
  <si>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</si>
  <si>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</si>
  <si>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</si>
  <si>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</si>
  <si>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</si>
  <si>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</si>
  <si>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</si>
  <si>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</si>
  <si>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</si>
  <si>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</si>
  <si>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</si>
  <si>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</si>
  <si>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</si>
  <si>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</si>
  <si>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</si>
  <si>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</si>
  <si>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</si>
  <si>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</si>
  <si>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</si>
  <si>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</si>
  <si>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</si>
  <si>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</si>
  <si>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</si>
  <si>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</si>
  <si>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</si>
  <si>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</si>
  <si>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</si>
  <si>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</si>
  <si>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</si>
  <si>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</si>
  <si>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</si>
  <si>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</si>
  <si>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</si>
  <si>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</si>
  <si>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</si>
  <si>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</si>
  <si>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</si>
  <si>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</si>
  <si>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</si>
  <si>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</si>
  <si>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</si>
  <si>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</si>
  <si>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</si>
  <si>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</si>
  <si>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</si>
  <si>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</si>
  <si>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</si>
  <si>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</si>
  <si>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</si>
  <si>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</si>
  <si>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</si>
  <si>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</si>
  <si>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</si>
  <si>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</si>
  <si>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</si>
  <si>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</si>
  <si>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</si>
  <si>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</si>
  <si>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</si>
  <si>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</si>
  <si>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</si>
  <si>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</si>
  <si>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</si>
  <si>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</si>
  <si>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</si>
  <si>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</si>
  <si>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</si>
  <si>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</si>
  <si>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</si>
  <si>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</si>
  <si>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</si>
  <si>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</si>
  <si>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</si>
  <si>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</si>
  <si>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</si>
  <si>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</si>
  <si>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</si>
  <si>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</si>
  <si>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</si>
  <si>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</si>
  <si>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</si>
  <si>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</si>
  <si>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</si>
  <si>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</si>
  <si>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</si>
  <si>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</si>
  <si>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</si>
  <si>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</si>
  <si>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</si>
  <si>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</si>
  <si>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</si>
  <si>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</si>
  <si>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</si>
  <si>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</si>
  <si>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</si>
  <si>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</si>
  <si>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</si>
  <si>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</si>
  <si>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</si>
  <si>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</si>
  <si>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</si>
  <si>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</si>
  <si>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</si>
  <si>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</si>
  <si>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</si>
  <si>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</si>
  <si>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</si>
  <si>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</si>
  <si>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</si>
  <si>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</si>
  <si>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</si>
  <si>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</si>
  <si>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</si>
  <si>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</si>
  <si>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</si>
  <si>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</si>
  <si>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</si>
  <si>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</si>
  <si>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</si>
  <si>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</si>
  <si>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</si>
  <si>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</si>
  <si>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</si>
  <si>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</si>
  <si>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</si>
  <si>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</si>
  <si>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</si>
  <si>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</si>
  <si>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</si>
  <si>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</si>
  <si>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</si>
  <si>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</si>
  <si>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</si>
  <si>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</si>
  <si>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</si>
  <si>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</si>
  <si>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</si>
  <si>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</si>
  <si>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</si>
  <si>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</si>
  <si>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</si>
  <si>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</si>
  <si>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</si>
  <si>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</si>
  <si>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</si>
  <si>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</si>
  <si>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</si>
  <si>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</si>
  <si>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</si>
  <si>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</si>
  <si>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</si>
  <si>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</si>
  <si>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</si>
  <si>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</si>
  <si>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</si>
  <si>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</si>
  <si>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</si>
  <si>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</si>
  <si>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</si>
  <si>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</si>
  <si>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</si>
  <si>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</si>
  <si>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</si>
  <si>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</si>
  <si>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</si>
  <si>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</si>
  <si>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</si>
  <si>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</si>
  <si>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</si>
  <si>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</si>
  <si>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</si>
  <si>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</si>
  <si>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</si>
  <si>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</si>
  <si>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</si>
  <si>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</si>
  <si>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</si>
  <si>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</si>
  <si>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</si>
  <si>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</si>
  <si>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</si>
  <si>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</si>
  <si>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</si>
  <si>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</si>
  <si>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</si>
  <si>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</si>
  <si>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</si>
  <si>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</si>
  <si>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</si>
  <si>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</si>
  <si>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</si>
  <si>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</si>
  <si>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</si>
  <si>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</si>
  <si>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</si>
  <si>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</si>
  <si>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</si>
  <si>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</si>
  <si>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</si>
  <si>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</si>
  <si>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</si>
  <si>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</si>
  <si>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</si>
  <si>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</si>
  <si>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</si>
  <si>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</si>
  <si>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</si>
  <si>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</si>
  <si>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</si>
  <si>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</si>
  <si>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</si>
  <si>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</si>
  <si>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</si>
  <si>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</si>
  <si>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</si>
  <si>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</si>
  <si>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</si>
  <si>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</si>
  <si>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</si>
  <si>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</si>
  <si>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</si>
  <si>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</si>
  <si>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</si>
  <si>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</si>
  <si>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</si>
  <si>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</si>
  <si>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</si>
  <si>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</si>
  <si>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</si>
  <si>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</si>
  <si>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</si>
  <si>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</si>
  <si>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</si>
  <si>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</si>
  <si>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</si>
  <si>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</si>
  <si>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</si>
  <si>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</si>
  <si>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</si>
  <si>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</si>
  <si>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</si>
  <si>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</si>
  <si>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</si>
  <si>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</si>
  <si>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</si>
  <si>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</si>
  <si>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</si>
  <si>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</si>
  <si>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</si>
  <si>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</si>
  <si>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</si>
  <si>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</si>
  <si>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</si>
  <si>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</si>
  <si>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</si>
  <si>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</si>
  <si>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</si>
  <si>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</si>
  <si>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</si>
  <si>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</si>
  <si>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</si>
  <si>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</si>
  <si>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</si>
  <si>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</si>
  <si>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</si>
  <si>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</si>
  <si>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</si>
  <si>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</si>
  <si>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</si>
  <si>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</si>
  <si>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</si>
  <si>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</si>
  <si>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</si>
  <si>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</si>
  <si>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</si>
  <si>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</si>
  <si>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</si>
  <si>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</si>
  <si>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</si>
  <si>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</si>
  <si>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</si>
  <si>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</si>
  <si>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</si>
  <si>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</si>
  <si>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</si>
  <si>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</si>
  <si>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</si>
  <si>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</si>
  <si>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</si>
  <si>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</si>
  <si>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</si>
  <si>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</si>
  <si>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</si>
  <si>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</si>
  <si>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</si>
  <si>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</si>
  <si>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</si>
  <si>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</si>
  <si>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</si>
  <si>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</si>
  <si>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</si>
  <si>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</si>
  <si>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</si>
  <si>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</si>
  <si>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</si>
  <si>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</si>
  <si>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</si>
  <si>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</si>
  <si>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</si>
  <si>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</si>
  <si>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</si>
  <si>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</si>
  <si>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</si>
  <si>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</si>
  <si>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</si>
  <si>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</si>
  <si>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</si>
  <si>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</si>
  <si>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</si>
  <si>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</si>
  <si>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</si>
  <si>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</si>
  <si>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</si>
  <si>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</si>
  <si>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</si>
  <si>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</si>
  <si>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</si>
  <si>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</si>
  <si>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</si>
  <si>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</si>
  <si>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</si>
  <si>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</si>
  <si>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</si>
  <si>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</si>
  <si>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</si>
  <si>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</si>
  <si>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</si>
  <si>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</si>
  <si>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</si>
  <si>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</si>
  <si>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</si>
  <si>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</si>
  <si>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</si>
  <si>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</si>
  <si>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</si>
  <si>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</si>
  <si>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</si>
  <si>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</si>
  <si>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</si>
  <si>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</si>
  <si>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</si>
  <si>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</si>
  <si>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</si>
  <si>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</si>
  <si>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</si>
  <si>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</si>
  <si>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</si>
  <si>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</si>
  <si>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</si>
  <si>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</si>
  <si>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</si>
  <si>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</si>
  <si>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</si>
  <si>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</si>
  <si>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</si>
  <si>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</si>
  <si>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</si>
  <si>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</si>
  <si>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</si>
  <si>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</si>
  <si>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</si>
  <si>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</si>
  <si>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</si>
  <si>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</si>
  <si>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</si>
  <si>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</si>
  <si>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</si>
  <si>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</si>
  <si>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</si>
  <si>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</si>
  <si>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</si>
  <si>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</si>
  <si>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</si>
  <si>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</si>
  <si>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</si>
  <si>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</si>
  <si>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</si>
  <si>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</si>
  <si>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</si>
  <si>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</si>
  <si>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</si>
  <si>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</si>
  <si>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</si>
  <si>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</si>
  <si>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</si>
  <si>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</si>
  <si>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</si>
  <si>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</si>
  <si>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</si>
  <si>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</si>
  <si>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</si>
  <si>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</si>
  <si>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</si>
  <si>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</si>
  <si>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</si>
  <si>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</si>
  <si>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</si>
  <si>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</si>
  <si>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</si>
  <si>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</si>
  <si>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</si>
  <si>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</si>
  <si>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</si>
  <si>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</si>
  <si>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</si>
  <si>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</si>
  <si>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</si>
  <si>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</si>
  <si>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</si>
  <si>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</si>
  <si>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</si>
  <si>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</si>
  <si>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</si>
  <si>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</si>
  <si>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</si>
  <si>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</si>
  <si>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</si>
  <si>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</si>
  <si>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</si>
  <si>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</si>
  <si>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</si>
  <si>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</si>
  <si>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</si>
  <si>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</si>
  <si>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</si>
  <si>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</si>
  <si>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</si>
  <si>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</si>
  <si>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</si>
  <si>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</si>
  <si>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</si>
  <si>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</si>
  <si>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</si>
  <si>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</si>
  <si>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</si>
  <si>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</si>
  <si>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</si>
  <si>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</si>
  <si>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</si>
  <si>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</si>
  <si>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</si>
  <si>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</si>
  <si>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</si>
  <si>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</si>
  <si>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</si>
  <si>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</si>
  <si>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</si>
  <si>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</si>
  <si>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</si>
  <si>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</si>
  <si>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</si>
  <si>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</si>
  <si>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</si>
  <si>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</si>
  <si>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</si>
  <si>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</si>
  <si>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</si>
  <si>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</si>
  <si>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</si>
  <si>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</si>
  <si>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</si>
  <si>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</si>
  <si>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</si>
  <si>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</si>
  <si>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</si>
  <si>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</si>
  <si>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</si>
  <si>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</si>
  <si>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</si>
  <si>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</si>
  <si>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</si>
  <si>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</si>
  <si>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</si>
  <si>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</si>
  <si>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</si>
  <si>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</si>
  <si>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</si>
  <si>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</si>
  <si>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</si>
  <si>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</si>
  <si>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</si>
  <si>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</si>
  <si>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</si>
  <si>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</si>
  <si>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</si>
  <si>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</si>
  <si>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</si>
  <si>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</si>
  <si>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</si>
  <si>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</si>
  <si>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</si>
  <si>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</si>
  <si>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</si>
  <si>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</si>
  <si>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</si>
  <si>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</si>
  <si>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</si>
  <si>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</si>
  <si>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</si>
  <si>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</si>
  <si>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</si>
  <si>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</si>
  <si>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</si>
  <si>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</si>
  <si>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</si>
  <si>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</si>
  <si>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</si>
  <si>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</si>
  <si>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</si>
  <si>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</si>
  <si>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</si>
  <si>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</si>
  <si>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</si>
  <si>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</si>
  <si>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</si>
  <si>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</si>
  <si>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</si>
  <si>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</si>
  <si>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</si>
  <si>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</si>
  <si>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</si>
  <si>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</si>
  <si>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</si>
  <si>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</si>
  <si>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</si>
  <si>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</si>
  <si>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</si>
  <si>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</si>
  <si>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</si>
  <si>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</si>
  <si>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</si>
  <si>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</si>
  <si>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</si>
  <si>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</si>
  <si>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</si>
  <si>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</si>
  <si>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</si>
  <si>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</si>
  <si>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</si>
  <si>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</si>
  <si>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</si>
  <si>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</si>
  <si>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</si>
  <si>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</si>
  <si>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</si>
  <si>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</si>
  <si>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</si>
  <si>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</si>
  <si>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</si>
  <si>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</si>
  <si>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</si>
  <si>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</si>
  <si>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</si>
  <si>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</si>
  <si>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</si>
  <si>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</si>
  <si>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</si>
  <si>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</si>
  <si>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</si>
  <si>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</si>
  <si>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</si>
  <si>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</si>
  <si>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</si>
  <si>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</si>
  <si>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</si>
  <si>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</si>
  <si>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</si>
  <si>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</si>
  <si>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</si>
  <si>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</si>
  <si>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</si>
  <si>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</si>
  <si>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</si>
  <si>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</si>
  <si>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</si>
  <si>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</si>
  <si>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</si>
  <si>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</si>
  <si>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</si>
  <si>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</si>
  <si>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</si>
  <si>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</si>
  <si>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</si>
  <si>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</si>
  <si>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</si>
  <si>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</si>
  <si>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</si>
  <si>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</si>
  <si>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</si>
  <si>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</si>
  <si>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</si>
  <si>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</si>
  <si>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</si>
  <si>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</si>
  <si>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</si>
  <si>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</si>
  <si>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</si>
  <si>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</si>
  <si>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</si>
  <si>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</si>
  <si>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</si>
  <si>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</si>
  <si>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</si>
  <si>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</si>
  <si>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</si>
  <si>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</si>
  <si>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</si>
  <si>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</si>
  <si>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</si>
  <si>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</si>
  <si>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</si>
  <si>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</si>
  <si>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</si>
  <si>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</si>
  <si>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</si>
  <si>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</si>
  <si>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</si>
  <si>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</si>
  <si>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</si>
  <si>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</si>
  <si>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</si>
  <si>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</si>
  <si>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</si>
  <si>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</si>
  <si>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</si>
  <si>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</si>
  <si>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</si>
  <si>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</si>
  <si>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</si>
  <si>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</si>
  <si>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</si>
  <si>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</si>
  <si>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</si>
  <si>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</si>
  <si>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</si>
  <si>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</si>
  <si>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</si>
  <si>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</si>
  <si>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</si>
  <si>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</si>
  <si>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</si>
  <si>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</si>
  <si>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</si>
  <si>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</si>
  <si>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</si>
  <si>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</si>
  <si>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</si>
  <si>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</si>
  <si>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</si>
  <si>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</si>
  <si>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</si>
  <si>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</si>
  <si>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</si>
  <si>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</si>
  <si>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</si>
  <si>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</si>
  <si>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</si>
  <si>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</si>
  <si>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</si>
  <si>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</si>
  <si>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</si>
  <si>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</si>
  <si>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</si>
  <si>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</si>
  <si>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</si>
  <si>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</si>
  <si>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</si>
  <si>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</si>
  <si>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</si>
  <si>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</si>
  <si>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</si>
  <si>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</si>
  <si>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</si>
  <si>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</si>
  <si>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</si>
  <si>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</si>
  <si>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</si>
  <si>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</si>
  <si>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</si>
  <si>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</si>
  <si>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</si>
  <si>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</si>
  <si>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</si>
  <si>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</si>
  <si>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</si>
  <si>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</si>
  <si>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</si>
  <si>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</si>
  <si>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</si>
  <si>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</si>
  <si>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</si>
  <si>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</si>
  <si>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</si>
  <si>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</si>
  <si>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</si>
  <si>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</si>
  <si>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</si>
  <si>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</si>
  <si>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</si>
  <si>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</si>
  <si>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</si>
  <si>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</si>
  <si>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</si>
  <si>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</si>
  <si>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</si>
  <si>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</si>
  <si>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</si>
  <si>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</si>
  <si>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</si>
  <si>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</si>
  <si>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</si>
  <si>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</si>
  <si>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</si>
  <si>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</si>
  <si>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</si>
  <si>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</si>
  <si>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</si>
  <si>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</si>
  <si>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</si>
  <si>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</si>
  <si>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</si>
  <si>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</si>
  <si>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</si>
  <si>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</si>
  <si>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</si>
  <si>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</si>
  <si>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</si>
  <si>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</si>
  <si>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</si>
  <si>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</si>
  <si>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</si>
  <si>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</si>
  <si>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</si>
  <si>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</si>
  <si>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</si>
  <si>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</si>
  <si>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</si>
  <si>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</si>
  <si>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</si>
  <si>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</si>
  <si>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</si>
  <si>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</si>
  <si>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</si>
  <si>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</si>
  <si>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</si>
  <si>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</si>
  <si>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</si>
  <si>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</si>
  <si>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</si>
  <si>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</si>
  <si>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</si>
  <si>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</si>
  <si>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</si>
  <si>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</si>
  <si>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</si>
  <si>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</si>
  <si>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</si>
  <si>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</si>
  <si>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</si>
  <si>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</si>
  <si>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</si>
  <si>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</si>
  <si>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</si>
  <si>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</si>
  <si>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</si>
  <si>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</si>
  <si>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</si>
  <si>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</si>
  <si>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</si>
  <si>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</si>
  <si>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</si>
  <si>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</si>
  <si>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</si>
  <si>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</si>
  <si>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</si>
  <si>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</si>
  <si>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</si>
  <si>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</si>
  <si>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</si>
  <si>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</si>
  <si>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</si>
  <si>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</si>
  <si>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</si>
  <si>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</si>
  <si>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</si>
  <si>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</si>
  <si>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</si>
  <si>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</si>
  <si>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</si>
  <si>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</si>
  <si>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</si>
  <si>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</si>
  <si>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</si>
  <si>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</si>
  <si>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</si>
  <si>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</si>
  <si>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</si>
  <si>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</si>
  <si>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</si>
  <si>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</si>
  <si>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</si>
  <si>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</si>
  <si>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</si>
  <si>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</si>
  <si>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</si>
  <si>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</si>
  <si>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</si>
  <si>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</si>
  <si>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</si>
  <si>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</si>
  <si>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</si>
  <si>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</si>
  <si>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</si>
  <si>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</si>
  <si>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</si>
  <si>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</si>
  <si>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</si>
  <si>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</si>
  <si>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</si>
  <si>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</si>
  <si>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</si>
  <si>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</si>
  <si>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</si>
  <si>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</si>
  <si>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</si>
  <si>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</si>
  <si>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</si>
  <si>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</si>
  <si>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</si>
  <si>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</si>
  <si>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</si>
  <si>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</si>
  <si>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</si>
  <si>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</si>
  <si>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</si>
  <si>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</si>
  <si>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</si>
  <si>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</si>
  <si>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</si>
  <si>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</si>
  <si>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</si>
  <si>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</si>
  <si>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</si>
  <si>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</si>
  <si>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</si>
  <si>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</si>
  <si>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</si>
  <si>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</si>
  <si>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</si>
  <si>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</si>
  <si>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</si>
  <si>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</si>
  <si>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</si>
  <si>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</si>
  <si>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</si>
  <si>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</si>
  <si>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</si>
  <si>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</si>
  <si>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</si>
  <si>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</si>
  <si>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</si>
  <si>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</si>
  <si>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</si>
  <si>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</si>
  <si>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</si>
  <si>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</si>
  <si>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</si>
  <si>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</si>
  <si>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</si>
  <si>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</si>
  <si>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</si>
  <si>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</si>
  <si>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</si>
  <si>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</si>
  <si>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</si>
  <si>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</si>
  <si>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</si>
  <si>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</si>
  <si>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</si>
  <si>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</si>
  <si>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</si>
  <si>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</si>
  <si>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</si>
  <si>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</si>
  <si>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</si>
  <si>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</si>
  <si>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</si>
  <si>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</si>
  <si>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</si>
  <si>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</si>
  <si>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</si>
  <si>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</si>
  <si>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</si>
  <si>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</si>
  <si>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</si>
  <si>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</si>
  <si>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</si>
  <si>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</si>
  <si>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</si>
  <si>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</si>
  <si>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</si>
  <si>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</si>
  <si>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</si>
  <si>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</si>
  <si>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</si>
  <si>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</si>
  <si>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</si>
  <si>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</si>
  <si>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</si>
  <si>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</si>
  <si>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</si>
  <si>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</si>
  <si>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</si>
  <si>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</si>
  <si>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</si>
  <si>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</si>
  <si>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</si>
  <si>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</si>
  <si>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</si>
  <si>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</si>
  <si>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</si>
  <si>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</si>
  <si>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</si>
  <si>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</si>
  <si>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</si>
  <si>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</si>
  <si>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</si>
  <si>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</si>
  <si>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</si>
  <si>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</si>
  <si>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</si>
  <si>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</si>
  <si>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</si>
  <si>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</si>
  <si>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</si>
  <si>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</si>
  <si>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</si>
  <si>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</si>
  <si>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</si>
  <si>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</si>
  <si>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</si>
  <si>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</si>
  <si>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</si>
  <si>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</si>
  <si>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</si>
  <si>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</si>
  <si>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</si>
  <si>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</si>
  <si>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</si>
  <si>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</si>
  <si>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</si>
  <si>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</si>
  <si>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</si>
  <si>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</si>
  <si>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</si>
  <si>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</si>
  <si>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</si>
  <si>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</si>
  <si>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</si>
  <si>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</si>
  <si>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</si>
  <si>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</si>
  <si>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</si>
  <si>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</si>
  <si>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</si>
  <si>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</si>
  <si>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</si>
  <si>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</si>
  <si>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</si>
  <si>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</si>
  <si>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</si>
  <si>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</si>
  <si>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</si>
  <si>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</si>
  <si>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</si>
  <si>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</si>
  <si>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</si>
  <si>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</si>
  <si>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</si>
  <si>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</si>
  <si>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</si>
  <si>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</si>
  <si>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</si>
  <si>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</si>
  <si>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</si>
  <si>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</si>
  <si>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</si>
  <si>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</si>
  <si>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</si>
  <si>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</si>
  <si>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</si>
  <si>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</si>
  <si>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</si>
  <si>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</si>
  <si>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</si>
  <si>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</si>
  <si>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</si>
  <si>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</si>
  <si>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</si>
  <si>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</si>
  <si>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</si>
  <si>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</si>
  <si>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</si>
  <si>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</si>
  <si>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</si>
  <si>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</si>
  <si>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</si>
  <si>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</si>
  <si>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</si>
  <si>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</si>
  <si>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</si>
  <si>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</si>
  <si>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</si>
  <si>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</si>
  <si>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</si>
  <si>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</si>
  <si>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</si>
  <si>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</si>
  <si>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</si>
  <si>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</si>
  <si>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</si>
  <si>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</si>
  <si>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</si>
  <si>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</si>
  <si>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</si>
  <si>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</si>
  <si>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</si>
  <si>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</si>
  <si>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</si>
  <si>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</si>
  <si>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</si>
  <si>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</si>
  <si>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</si>
  <si>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</si>
  <si>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</si>
  <si>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</si>
  <si>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</si>
  <si>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</si>
  <si>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</si>
  <si>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</si>
  <si>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</si>
  <si>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</si>
  <si>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</si>
  <si>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</si>
  <si>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</si>
  <si>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</si>
  <si>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</si>
  <si>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</si>
  <si>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</si>
  <si>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</si>
  <si>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</si>
  <si>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</si>
  <si>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</si>
  <si>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</si>
  <si>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</si>
  <si>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</si>
  <si>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</si>
  <si>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</si>
  <si>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</si>
  <si>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</si>
  <si>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</si>
  <si>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</si>
  <si>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</si>
  <si>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</si>
  <si>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</si>
  <si>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</si>
  <si>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</si>
  <si>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</si>
  <si>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</si>
  <si>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</si>
  <si>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</si>
  <si>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</si>
  <si>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</si>
  <si>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</si>
  <si>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</si>
  <si>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</si>
  <si>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</si>
  <si>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</si>
  <si>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</si>
  <si>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</si>
  <si>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</si>
  <si>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</si>
  <si>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</si>
  <si>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</si>
  <si>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</si>
  <si>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</si>
  <si>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</si>
  <si>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</si>
  <si>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</si>
  <si>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</si>
  <si>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</si>
  <si>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</si>
  <si>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</si>
  <si>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</si>
  <si>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</si>
  <si>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</si>
  <si>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</si>
  <si>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</si>
  <si>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</si>
  <si>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</si>
  <si>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</si>
  <si>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</si>
  <si>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</si>
  <si>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</si>
  <si>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</si>
  <si>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</si>
  <si>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</si>
  <si>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</si>
  <si>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</si>
  <si>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</si>
  <si>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</si>
  <si>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</si>
  <si>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</si>
  <si>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</si>
  <si>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</si>
  <si>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</si>
  <si>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</si>
  <si>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</si>
  <si>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</si>
  <si>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</si>
  <si>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</si>
  <si>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</si>
  <si>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</si>
  <si>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</si>
  <si>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</si>
  <si>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</si>
  <si>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</si>
  <si>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</si>
  <si>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</si>
  <si>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</si>
  <si>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</si>
  <si>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</si>
  <si>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</si>
  <si>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</si>
  <si>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</si>
  <si>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</si>
  <si>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</si>
  <si>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</si>
  <si>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</si>
  <si>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</si>
  <si>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</si>
  <si>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</si>
  <si>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</si>
  <si>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</si>
  <si>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</si>
  <si>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</si>
  <si>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</si>
  <si>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</si>
  <si>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</si>
  <si>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</si>
  <si>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</si>
  <si>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</si>
  <si>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</si>
  <si>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</si>
  <si>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</si>
  <si>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</si>
  <si>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</si>
  <si>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</si>
  <si>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</si>
  <si>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</si>
  <si>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</si>
  <si>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</si>
  <si>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</si>
  <si>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</si>
  <si>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</si>
  <si>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</si>
  <si>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</si>
  <si>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</si>
  <si>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</si>
  <si>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</si>
  <si>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</si>
  <si>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</si>
  <si>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</si>
  <si>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</si>
  <si>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</si>
  <si>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</si>
  <si>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</si>
  <si>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</si>
  <si>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</si>
  <si>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</si>
  <si>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</si>
  <si>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</si>
  <si>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</si>
  <si>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</si>
  <si>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</si>
  <si>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</si>
  <si>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</si>
  <si>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</si>
  <si>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</si>
  <si>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</si>
  <si>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</si>
  <si>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</si>
  <si>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</si>
  <si>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</si>
  <si>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</si>
  <si>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</si>
  <si>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</si>
  <si>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</si>
  <si>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</si>
  <si>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</si>
  <si>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</si>
  <si>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</si>
  <si>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</si>
  <si>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</si>
  <si>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</si>
  <si>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</si>
  <si>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</si>
  <si>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</si>
  <si>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</si>
  <si>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</si>
  <si>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</si>
  <si>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</si>
  <si>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</si>
  <si>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</si>
  <si>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</si>
  <si>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</si>
  <si>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</si>
  <si>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</si>
  <si>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</si>
  <si>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</si>
  <si>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</si>
  <si>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</si>
  <si>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</si>
  <si>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</si>
  <si>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</si>
  <si>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</si>
  <si>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</si>
  <si>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</si>
  <si>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</si>
  <si>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</si>
  <si>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</si>
  <si>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</si>
  <si>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</si>
  <si>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</si>
  <si>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</si>
  <si>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</si>
  <si>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</si>
  <si>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</si>
  <si>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</si>
  <si>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</si>
  <si>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</si>
  <si>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</si>
  <si>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</si>
  <si>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</si>
  <si>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</si>
  <si>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</si>
  <si>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</si>
  <si>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</si>
  <si>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</si>
  <si>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</si>
  <si>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</si>
  <si>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</si>
  <si>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</si>
  <si>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</si>
  <si>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</si>
  <si>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</si>
  <si>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</si>
  <si>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</si>
  <si>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</si>
  <si>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</si>
  <si>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</si>
  <si>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</si>
  <si>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</si>
  <si>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</si>
  <si>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</si>
  <si>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</si>
  <si>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</si>
  <si>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</si>
  <si>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</si>
  <si>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</si>
  <si>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</si>
  <si>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</si>
  <si>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</si>
  <si>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</si>
  <si>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</si>
  <si>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</si>
  <si>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</si>
  <si>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</si>
  <si>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</si>
  <si>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</si>
  <si>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</si>
  <si>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</si>
  <si>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</si>
  <si>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</si>
  <si>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</si>
  <si>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</si>
  <si>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</si>
  <si>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</si>
  <si>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</si>
  <si>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</si>
  <si>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</si>
  <si>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</si>
  <si>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</si>
  <si>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</si>
  <si>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</si>
  <si>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</si>
  <si>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</si>
  <si>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</si>
  <si>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</si>
  <si>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</si>
  <si>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</si>
  <si>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</si>
  <si>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</si>
  <si>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</si>
  <si>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</si>
  <si>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</si>
  <si>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</si>
  <si>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</si>
  <si>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</si>
  <si>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</si>
  <si>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</si>
  <si>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</si>
  <si>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</si>
  <si>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</si>
  <si>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</si>
  <si>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</si>
  <si>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</si>
  <si>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</si>
  <si>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</si>
  <si>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</si>
  <si>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</si>
  <si>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</si>
  <si>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</si>
  <si>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</si>
  <si>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</si>
  <si>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</si>
  <si>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</si>
  <si>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</si>
  <si>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</si>
  <si>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</si>
  <si>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</si>
  <si>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</si>
  <si>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</si>
  <si>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</si>
  <si>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</si>
  <si>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</si>
  <si>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</si>
  <si>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</si>
  <si>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</si>
  <si>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</si>
  <si>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</si>
  <si>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</si>
  <si>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</si>
  <si>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</si>
  <si>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</si>
  <si>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</si>
  <si>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</si>
  <si>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</si>
  <si>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</si>
  <si>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</si>
  <si>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</si>
  <si>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</si>
  <si>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</si>
  <si>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</si>
  <si>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</si>
  <si>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</si>
  <si>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</si>
  <si>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</si>
  <si>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</si>
  <si>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</si>
  <si>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</si>
  <si>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</si>
  <si>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</si>
  <si>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</si>
  <si>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</si>
  <si>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</si>
  <si>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</si>
  <si>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</si>
  <si>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</si>
  <si>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</si>
  <si>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</si>
  <si>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</si>
  <si>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</si>
  <si>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</si>
  <si>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</si>
  <si>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</si>
  <si>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</si>
  <si>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</si>
  <si>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</si>
  <si>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</si>
  <si>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</si>
  <si>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</si>
  <si>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</si>
  <si>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</si>
  <si>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</si>
  <si>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</si>
  <si>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</si>
  <si>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</si>
  <si>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</si>
  <si>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</si>
  <si>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</si>
  <si>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</si>
  <si>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</si>
  <si>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</si>
  <si>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</si>
  <si>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</si>
  <si>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</si>
  <si>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</si>
  <si>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</si>
  <si>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</si>
  <si>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</si>
  <si>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</si>
  <si>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</si>
  <si>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</si>
  <si>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</si>
  <si>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</si>
  <si>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</si>
  <si>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</si>
  <si>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</si>
  <si>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</si>
  <si>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</si>
  <si>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</si>
  <si>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</si>
  <si>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</si>
  <si>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</si>
  <si>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</si>
  <si>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</si>
  <si>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</si>
  <si>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</si>
  <si>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</si>
  <si>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</si>
  <si>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</si>
  <si>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</si>
  <si>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</si>
  <si>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</si>
  <si>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</si>
  <si>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</si>
  <si>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</si>
  <si>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</si>
  <si>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</si>
  <si>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</si>
  <si>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</si>
  <si>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</si>
  <si>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</si>
  <si>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</si>
  <si>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</si>
  <si>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</si>
  <si>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</si>
  <si>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</si>
  <si>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</si>
  <si>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</si>
  <si>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</si>
  <si>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</si>
  <si>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</si>
  <si>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</si>
  <si>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</si>
  <si>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</si>
  <si>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</si>
  <si>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</si>
  <si>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</si>
  <si>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</si>
  <si>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</si>
  <si>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</si>
  <si>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</si>
  <si>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</si>
  <si>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</si>
  <si>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</si>
  <si>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</si>
  <si>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</si>
  <si>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</si>
  <si>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</si>
  <si>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</si>
  <si>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</si>
  <si>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</si>
  <si>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</si>
  <si>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</si>
  <si>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</si>
  <si>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</si>
  <si>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</si>
  <si>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</si>
  <si>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</si>
  <si>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</si>
  <si>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</si>
  <si>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</si>
  <si>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</si>
  <si>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</si>
  <si>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</si>
  <si>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</si>
  <si>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</si>
  <si>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</si>
  <si>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</si>
  <si>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</si>
  <si>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</si>
  <si>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</si>
  <si>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</si>
  <si>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</si>
  <si>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</si>
  <si>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</si>
  <si>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</si>
  <si>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</si>
  <si>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</si>
  <si>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</si>
  <si>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</si>
  <si>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</si>
  <si>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</si>
  <si>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</si>
  <si>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</si>
  <si>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</si>
  <si>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</si>
  <si>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</si>
  <si>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</si>
  <si>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</si>
  <si>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</si>
  <si>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</si>
  <si>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</si>
  <si>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</si>
  <si>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</si>
  <si>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</si>
  <si>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</si>
  <si>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</si>
  <si>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</si>
  <si>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</si>
  <si>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</si>
  <si>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</si>
  <si>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</si>
  <si>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</si>
  <si>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</si>
  <si>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</si>
  <si>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</si>
  <si>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</si>
  <si>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</si>
  <si>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</si>
  <si>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</si>
  <si>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</si>
  <si>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</si>
  <si>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</si>
  <si>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</si>
  <si>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</si>
  <si>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</si>
  <si>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</si>
  <si>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</si>
  <si>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</si>
  <si>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</si>
  <si>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</si>
  <si>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</si>
  <si>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</si>
  <si>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</si>
  <si>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</si>
  <si>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</si>
  <si>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</si>
  <si>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</si>
  <si>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</si>
  <si>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</si>
  <si>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</si>
  <si>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</si>
  <si>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</si>
  <si>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</si>
  <si>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</si>
  <si>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</si>
  <si>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</si>
  <si>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</si>
  <si>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</si>
  <si>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</si>
  <si>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</si>
  <si>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</si>
  <si>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</si>
  <si>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</si>
  <si>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</si>
  <si>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</si>
  <si>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</si>
  <si>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</si>
  <si>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</si>
  <si>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</si>
  <si>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</si>
  <si>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</si>
  <si>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</si>
  <si>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</si>
  <si>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</si>
  <si>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</si>
  <si>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</si>
  <si>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</si>
  <si>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</si>
  <si>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</si>
  <si>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</si>
  <si>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</si>
  <si>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</si>
  <si>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</si>
  <si>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</si>
  <si>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</si>
  <si>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</si>
  <si>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</si>
  <si>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</si>
  <si>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</si>
  <si>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</si>
  <si>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</si>
  <si>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</si>
  <si>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</si>
  <si>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</si>
  <si>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</si>
  <si>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</si>
  <si>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</si>
  <si>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</si>
  <si>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</si>
  <si>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</si>
  <si>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</si>
  <si>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</si>
  <si>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</si>
  <si>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</si>
  <si>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</si>
  <si>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</si>
  <si>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</si>
  <si>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</si>
  <si>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</si>
  <si>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</si>
  <si>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</si>
  <si>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</si>
  <si>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</si>
  <si>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</si>
  <si>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</si>
  <si>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</si>
  <si>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</si>
  <si>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</si>
  <si>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</si>
  <si>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</si>
  <si>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</si>
  <si>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</si>
  <si>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</si>
  <si>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</si>
  <si>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</si>
  <si>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</si>
  <si>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</si>
  <si>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</si>
  <si>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</si>
  <si>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</si>
  <si>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</si>
  <si>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</si>
  <si>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</si>
  <si>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</si>
  <si>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</si>
  <si>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</si>
  <si>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</si>
  <si>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</si>
  <si>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</si>
  <si>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</si>
  <si>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</si>
  <si>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</si>
  <si>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</si>
  <si>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</si>
  <si>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</si>
  <si>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</si>
  <si>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</si>
  <si>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</si>
  <si>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</si>
  <si>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</si>
  <si>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</si>
  <si>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</si>
  <si>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</si>
  <si>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</si>
  <si>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</si>
  <si>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</si>
  <si>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</si>
  <si>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</si>
  <si>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</si>
  <si>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</si>
  <si>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</si>
  <si>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</si>
  <si>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</si>
  <si>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</si>
  <si>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</si>
  <si>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</si>
  <si>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</si>
  <si>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</si>
  <si>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</si>
  <si>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</si>
  <si>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</si>
  <si>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</si>
  <si>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</si>
  <si>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</si>
  <si>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</si>
  <si>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</si>
  <si>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</si>
  <si>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</si>
  <si>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</si>
  <si>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</si>
  <si>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</si>
  <si>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</si>
  <si>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</si>
  <si>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</si>
  <si>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</si>
  <si>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</si>
  <si>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</si>
  <si>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</si>
  <si>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</si>
  <si>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</si>
  <si>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</si>
  <si>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</si>
  <si>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</si>
  <si>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</si>
  <si>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</si>
  <si>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</si>
  <si>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</si>
  <si>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</si>
  <si>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</si>
  <si>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</si>
  <si>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</si>
  <si>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</si>
  <si>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</si>
  <si>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</si>
  <si>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</si>
  <si>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</si>
  <si>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</si>
  <si>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</si>
  <si>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</si>
  <si>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</si>
  <si>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</si>
  <si>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</si>
  <si>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</si>
  <si>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</si>
  <si>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</si>
  <si>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</si>
  <si>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</si>
  <si>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</si>
  <si>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</si>
  <si>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</si>
  <si>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</si>
  <si>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</si>
  <si>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</si>
  <si>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</si>
  <si>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</si>
  <si>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</si>
  <si>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</si>
  <si>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</si>
  <si>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</si>
  <si>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</si>
  <si>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</si>
  <si>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</si>
  <si>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</si>
  <si>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</si>
  <si>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</si>
  <si>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</si>
  <si>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</si>
  <si>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</si>
  <si>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</si>
  <si>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</si>
  <si>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</si>
  <si>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</si>
  <si>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</si>
  <si>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</si>
  <si>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</si>
  <si>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</si>
  <si>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</si>
  <si>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</si>
  <si>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</si>
  <si>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</si>
  <si>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</si>
  <si>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</si>
  <si>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</si>
  <si>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</si>
  <si>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</si>
  <si>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</si>
  <si>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</si>
  <si>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</si>
  <si>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</si>
  <si>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</si>
  <si>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</si>
  <si>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</si>
  <si>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</si>
  <si>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</si>
  <si>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</si>
  <si>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</si>
  <si>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</si>
  <si>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</si>
  <si>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</si>
  <si>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</si>
  <si>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</si>
  <si>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</si>
  <si>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</si>
  <si>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</si>
  <si>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</si>
  <si>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</si>
  <si>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</si>
  <si>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</si>
  <si>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</si>
  <si>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</si>
  <si>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</si>
  <si>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</si>
  <si>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</si>
  <si>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</si>
  <si>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</si>
  <si>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</si>
  <si>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</si>
  <si>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</si>
  <si>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</si>
  <si>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</si>
  <si>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</si>
  <si>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</si>
  <si>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</si>
  <si>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</si>
  <si>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</si>
  <si>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</si>
  <si>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</si>
  <si>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</si>
  <si>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</si>
  <si>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</si>
  <si>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</si>
  <si>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</si>
  <si>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</si>
  <si>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</si>
  <si>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</si>
  <si>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</si>
  <si>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</si>
  <si>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</si>
  <si>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</si>
  <si>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</si>
  <si>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</si>
  <si>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</si>
  <si>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</si>
  <si>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</si>
  <si>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</si>
  <si>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</si>
  <si>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</si>
  <si>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</si>
  <si>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</si>
  <si>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</si>
  <si>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</si>
  <si>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</si>
  <si>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</si>
  <si>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</si>
  <si>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</si>
  <si>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</si>
  <si>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</si>
  <si>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</si>
  <si>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</si>
  <si>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</si>
  <si>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</si>
  <si>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</si>
  <si>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</si>
  <si>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</si>
  <si>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</si>
  <si>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</si>
  <si>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</si>
  <si>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</si>
  <si>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</si>
  <si>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</si>
  <si>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</si>
  <si>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</si>
  <si>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</si>
  <si>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</si>
  <si>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</si>
  <si>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</si>
  <si>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</si>
  <si>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</si>
  <si>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</si>
  <si>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</si>
  <si>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</si>
  <si>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</si>
  <si>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</si>
  <si>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</si>
  <si>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</si>
  <si>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</si>
  <si>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</si>
  <si>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</si>
  <si>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</si>
  <si>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</si>
  <si>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</si>
  <si>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</si>
  <si>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</si>
  <si>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</si>
  <si>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</si>
  <si>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</si>
  <si>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</si>
  <si>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</si>
  <si>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</si>
  <si>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</si>
  <si>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</si>
  <si>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</si>
  <si>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</si>
  <si>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</si>
  <si>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</si>
  <si>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</si>
  <si>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</si>
  <si>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</si>
  <si>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</si>
  <si>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</si>
  <si>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</si>
  <si>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</si>
  <si>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</si>
  <si>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</si>
  <si>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</si>
  <si>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</si>
  <si>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</si>
  <si>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</si>
  <si>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</si>
  <si>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</si>
  <si>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</si>
  <si>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</si>
  <si>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</si>
  <si>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</si>
  <si>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</si>
  <si>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</si>
  <si>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</si>
  <si>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</si>
  <si>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</si>
  <si>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</si>
  <si>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</si>
  <si>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</si>
  <si>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</si>
  <si>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</si>
  <si>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</si>
  <si>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</si>
  <si>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</si>
  <si>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</si>
  <si>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</si>
  <si>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</si>
  <si>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</si>
  <si>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</si>
  <si>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</si>
  <si>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</si>
  <si>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</si>
  <si>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</si>
  <si>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</si>
  <si>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</si>
  <si>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</si>
  <si>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</si>
  <si>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</si>
  <si>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</si>
  <si>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</si>
  <si>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</si>
  <si>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</si>
  <si>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</si>
  <si>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</si>
  <si>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</si>
  <si>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</si>
  <si>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</si>
  <si>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</si>
  <si>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</si>
  <si>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</si>
  <si>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</si>
  <si>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</si>
  <si>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</si>
  <si>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</si>
  <si>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</si>
  <si>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</si>
  <si>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</si>
  <si>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</si>
  <si>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</si>
  <si>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</si>
  <si>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</si>
  <si>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</si>
  <si>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</si>
  <si>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</si>
  <si>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</si>
  <si>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</si>
  <si>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</si>
  <si>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</si>
  <si>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</si>
  <si>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</si>
  <si>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</si>
  <si>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</si>
  <si>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</si>
  <si>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</si>
  <si>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</si>
  <si>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</si>
  <si>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</si>
  <si>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</si>
  <si>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</si>
  <si>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</si>
  <si>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</si>
  <si>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</si>
  <si>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</si>
  <si>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</si>
  <si>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</si>
  <si>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</si>
  <si>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</si>
  <si>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</si>
  <si>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</si>
  <si>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</si>
  <si>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</si>
  <si>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</si>
  <si>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</si>
  <si>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</si>
  <si>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</si>
  <si>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</si>
  <si>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</si>
  <si>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</si>
  <si>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</si>
  <si>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</si>
  <si>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</si>
  <si>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</si>
  <si>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</si>
  <si>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</si>
  <si>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</si>
  <si>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</si>
  <si>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</si>
  <si>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</si>
  <si>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</si>
  <si>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</si>
  <si>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</si>
  <si>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</si>
  <si>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</si>
  <si>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</si>
  <si>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</si>
  <si>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</si>
  <si>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</si>
  <si>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</si>
  <si>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</si>
  <si>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</si>
  <si>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</si>
  <si>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</si>
  <si>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</si>
  <si>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</si>
  <si>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</si>
  <si>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</si>
  <si>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</si>
  <si>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</si>
  <si>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</si>
  <si>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</si>
  <si>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</si>
  <si>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</si>
  <si>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</si>
  <si>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</si>
  <si>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</si>
  <si>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</si>
  <si>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</si>
  <si>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</si>
  <si>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</si>
  <si>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</si>
  <si>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</si>
  <si>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</si>
  <si>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</si>
  <si>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</si>
  <si>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</si>
  <si>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</si>
  <si>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</si>
  <si>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</si>
  <si>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</si>
  <si>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</si>
  <si>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</si>
  <si>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</si>
  <si>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</si>
  <si>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</si>
  <si>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</si>
  <si>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</si>
  <si>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</si>
  <si>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</si>
  <si>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</si>
  <si>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</si>
  <si>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</si>
  <si>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</si>
  <si>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</si>
  <si>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</si>
  <si>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</si>
  <si>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</si>
  <si>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</si>
  <si>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</si>
  <si>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</si>
  <si>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</si>
  <si>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</si>
  <si>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</si>
  <si>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</si>
  <si>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</si>
  <si>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</si>
  <si>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</si>
  <si>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</si>
  <si>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</si>
  <si>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</si>
  <si>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</si>
  <si>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</si>
  <si>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</si>
  <si>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</si>
  <si>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</si>
  <si>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</si>
  <si>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</si>
  <si>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</si>
  <si>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</si>
  <si>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</si>
  <si>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</si>
  <si>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</si>
  <si>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</si>
  <si>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</si>
  <si>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</si>
  <si>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</si>
  <si>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</si>
  <si>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</si>
  <si>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</si>
  <si>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</si>
  <si>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</si>
  <si>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</si>
  <si>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</si>
  <si>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</si>
  <si>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</si>
  <si>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</si>
  <si>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</si>
  <si>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</si>
  <si>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</si>
  <si>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</si>
  <si>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</si>
  <si>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</si>
  <si>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</si>
  <si>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</si>
  <si>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</si>
  <si>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</si>
  <si>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</si>
  <si>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</si>
  <si>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</si>
  <si>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</si>
  <si>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</si>
  <si>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</si>
  <si>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</si>
  <si>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</si>
  <si>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</si>
  <si>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</si>
  <si>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</si>
  <si>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</si>
  <si>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</si>
  <si>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</si>
  <si>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</si>
  <si>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</si>
  <si>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</si>
  <si>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</si>
  <si>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</si>
  <si>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</si>
  <si>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</si>
  <si>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</si>
  <si>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</si>
  <si>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</si>
  <si>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</si>
  <si>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</si>
  <si>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</si>
  <si>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</si>
  <si>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</si>
  <si>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</si>
  <si>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</si>
  <si>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</si>
  <si>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</si>
  <si>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</si>
  <si>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</si>
  <si>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</si>
  <si>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</si>
  <si>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</si>
  <si>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</si>
  <si>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</si>
  <si>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</si>
  <si>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</si>
  <si>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</si>
  <si>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</si>
  <si>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</si>
  <si>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</si>
  <si>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</si>
  <si>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</si>
  <si>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</si>
  <si>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</si>
  <si>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</si>
  <si>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</si>
  <si>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</si>
  <si>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</si>
  <si>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</si>
  <si>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</si>
  <si>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</si>
  <si>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</si>
  <si>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</si>
  <si>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</si>
  <si>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</si>
  <si>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</si>
  <si>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</si>
  <si>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</si>
  <si>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</si>
  <si>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</si>
  <si>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</si>
  <si>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</si>
  <si>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</si>
  <si>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</si>
  <si>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</si>
  <si>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</si>
  <si>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</si>
  <si>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</si>
  <si>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</si>
  <si>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</si>
  <si>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</si>
  <si>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</si>
  <si>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</si>
  <si>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</si>
  <si>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</si>
  <si>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</si>
  <si>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</si>
  <si>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</si>
  <si>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</si>
  <si>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</si>
  <si>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</si>
  <si>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</si>
  <si>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</si>
  <si>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</si>
  <si>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</si>
  <si>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</si>
  <si>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</si>
  <si>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</si>
  <si>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</si>
  <si>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</si>
  <si>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</si>
  <si>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</si>
  <si>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</si>
  <si>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</si>
  <si>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</si>
  <si>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</si>
  <si>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</si>
  <si>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</si>
  <si>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</si>
  <si>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</si>
  <si>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</si>
  <si>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</si>
  <si>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</si>
  <si>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</si>
  <si>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</si>
  <si>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</si>
  <si>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</si>
  <si>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</si>
  <si>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</si>
  <si>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</si>
  <si>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</si>
  <si>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</si>
  <si>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</si>
  <si>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</si>
  <si>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</si>
  <si>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</si>
  <si>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</si>
  <si>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</si>
  <si>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</si>
  <si>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</si>
  <si>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</si>
  <si>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</si>
  <si>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</si>
  <si>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</si>
  <si>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</si>
  <si>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</si>
  <si>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</si>
  <si>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</si>
  <si>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</si>
  <si>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</si>
  <si>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</si>
  <si>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</si>
  <si>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</si>
  <si>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</si>
  <si>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</si>
  <si>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</si>
  <si>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</si>
  <si>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</si>
  <si>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</si>
  <si>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</si>
  <si>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</si>
  <si>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</si>
  <si>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</si>
  <si>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</si>
  <si>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</si>
  <si>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</si>
  <si>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</si>
  <si>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</si>
  <si>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</si>
  <si>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</si>
  <si>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</si>
  <si>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</si>
  <si>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</si>
  <si>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</si>
  <si>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</si>
  <si>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</si>
  <si>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</si>
  <si>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</si>
  <si>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</si>
  <si>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</si>
  <si>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</si>
  <si>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</si>
  <si>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</si>
  <si>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</si>
  <si>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</si>
  <si>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</si>
  <si>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</si>
  <si>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</si>
  <si>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</si>
  <si>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</si>
  <si>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</si>
  <si>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</si>
  <si>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</si>
  <si>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</si>
  <si>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</si>
  <si>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</si>
  <si>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</si>
  <si>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</si>
  <si>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</si>
  <si>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</si>
  <si>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</si>
  <si>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</si>
  <si>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</si>
  <si>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</si>
  <si>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</si>
  <si>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</si>
  <si>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</si>
  <si>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</si>
  <si>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</si>
  <si>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</si>
  <si>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</si>
  <si>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</si>
  <si>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</si>
  <si>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</si>
  <si>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</si>
  <si>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</si>
  <si>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</si>
  <si>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</si>
  <si>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</si>
  <si>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</si>
  <si>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</si>
  <si>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</si>
  <si>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</si>
  <si>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</si>
  <si>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</si>
  <si>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</si>
  <si>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</si>
  <si>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</si>
  <si>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</si>
  <si>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</si>
  <si>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</si>
  <si>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</si>
  <si>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</si>
  <si>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</si>
  <si>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</si>
  <si>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</si>
  <si>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</si>
  <si>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</si>
  <si>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</si>
  <si>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</si>
  <si>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</si>
  <si>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</si>
  <si>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</si>
  <si>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</si>
  <si>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</si>
  <si>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</si>
  <si>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</si>
  <si>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</si>
  <si>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</si>
  <si>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</si>
  <si>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</si>
  <si>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</si>
  <si>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</si>
  <si>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</si>
  <si>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</si>
  <si>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</si>
  <si>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</si>
  <si>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</si>
  <si>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</si>
  <si>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</si>
  <si>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</si>
  <si>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</si>
  <si>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</si>
  <si>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</si>
  <si>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</si>
  <si>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</si>
  <si>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</si>
  <si>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</si>
  <si>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</si>
  <si>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</si>
  <si>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</si>
  <si>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</si>
  <si>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</si>
  <si>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</si>
  <si>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</si>
  <si>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</si>
  <si>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</si>
  <si>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</si>
  <si>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</si>
  <si>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</si>
  <si>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</si>
  <si>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</si>
  <si>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</si>
  <si>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</si>
  <si>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</si>
  <si>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</si>
  <si>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</si>
  <si>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</si>
  <si>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</si>
  <si>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</si>
  <si>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</si>
  <si>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</si>
  <si>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</si>
  <si>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</si>
  <si>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</si>
  <si>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</si>
  <si>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</si>
  <si>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</si>
  <si>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</si>
  <si>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</si>
  <si>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</si>
  <si>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</si>
  <si>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</si>
  <si>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</si>
  <si>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</si>
  <si>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</si>
  <si>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</si>
  <si>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</si>
  <si>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</si>
  <si>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</si>
  <si>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</si>
  <si>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</si>
  <si>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</si>
  <si>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</si>
  <si>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</si>
  <si>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</si>
  <si>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</si>
  <si>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</si>
  <si>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</si>
  <si>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</si>
  <si>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</si>
  <si>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</si>
  <si>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</si>
  <si>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</si>
  <si>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</si>
  <si>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</si>
  <si>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</si>
  <si>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</si>
  <si>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</si>
  <si>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</si>
  <si>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</si>
  <si>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</si>
  <si>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</si>
  <si>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</si>
  <si>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</si>
  <si>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</si>
  <si>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</si>
  <si>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</si>
  <si>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</si>
  <si>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</si>
  <si>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</si>
  <si>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</si>
  <si>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</si>
  <si>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</si>
  <si>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</si>
  <si>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</si>
  <si>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</si>
  <si>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</si>
  <si>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</si>
  <si>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</si>
  <si>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</si>
  <si>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</si>
  <si>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</si>
  <si>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</si>
  <si>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</si>
  <si>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</si>
  <si>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</si>
  <si>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</si>
  <si>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</si>
  <si>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</si>
  <si>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</si>
  <si>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</si>
  <si>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</si>
  <si>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</si>
  <si>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</si>
  <si>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</si>
  <si>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</si>
  <si>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</si>
  <si>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</si>
  <si>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</si>
  <si>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</si>
  <si>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</si>
  <si>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</si>
  <si>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</si>
  <si>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</si>
  <si>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</si>
  <si>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</si>
  <si>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</si>
  <si>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</si>
  <si>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</si>
  <si>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</si>
  <si>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</si>
  <si>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</si>
  <si>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</si>
  <si>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</si>
  <si>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</si>
  <si>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</si>
  <si>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</si>
  <si>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</si>
  <si>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</si>
  <si>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</si>
  <si>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</si>
  <si>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</si>
  <si>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</si>
  <si>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</si>
  <si>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</si>
  <si>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</si>
  <si>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</si>
  <si>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</si>
  <si>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</si>
  <si>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</si>
  <si>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</si>
  <si>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</si>
  <si>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</si>
  <si>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</si>
  <si>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</si>
  <si>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</si>
  <si>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</si>
  <si>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</si>
  <si>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</si>
  <si>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</si>
  <si>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</si>
  <si>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</si>
  <si>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</si>
  <si>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</si>
  <si>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</si>
  <si>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</si>
  <si>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</si>
  <si>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</si>
  <si>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</si>
  <si>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</si>
  <si>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</si>
  <si>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</si>
  <si>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</si>
  <si>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</si>
  <si>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</si>
  <si>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</si>
  <si>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</si>
  <si>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</si>
  <si>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</si>
  <si>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</si>
  <si>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</si>
  <si>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</si>
  <si>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</si>
  <si>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</si>
  <si>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</si>
  <si>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</si>
  <si>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</si>
  <si>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</si>
  <si>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</si>
  <si>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</si>
  <si>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</si>
  <si>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</si>
  <si>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</si>
  <si>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</si>
  <si>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</si>
  <si>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</si>
  <si>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</si>
  <si>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</si>
  <si>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</si>
  <si>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</si>
  <si>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</si>
  <si>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</si>
  <si>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</si>
  <si>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</si>
  <si>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</si>
  <si>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</si>
  <si>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</si>
  <si>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</si>
  <si>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</si>
  <si>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</si>
  <si>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</si>
  <si>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</si>
  <si>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</si>
  <si>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</si>
  <si>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</si>
  <si>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</si>
  <si>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</si>
  <si>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</si>
  <si>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</si>
  <si>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</si>
  <si>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</si>
  <si>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</si>
  <si>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</si>
  <si>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</si>
  <si>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</si>
  <si>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</si>
  <si>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</si>
  <si>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</si>
  <si>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</si>
  <si>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</si>
  <si>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</si>
  <si>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</si>
  <si>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</si>
  <si>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</si>
  <si>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</si>
  <si>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</si>
  <si>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</si>
  <si>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</si>
  <si>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</si>
  <si>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</si>
  <si>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</si>
  <si>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</si>
  <si>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</si>
  <si>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</si>
  <si>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</si>
  <si>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</si>
  <si>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</si>
  <si>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</si>
  <si>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</si>
  <si>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</si>
  <si>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</si>
  <si>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</si>
  <si>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</si>
  <si>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</si>
  <si>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</si>
  <si>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</si>
  <si>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</si>
  <si>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</si>
  <si>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</si>
  <si>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</si>
  <si>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</si>
  <si>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</si>
  <si>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</si>
  <si>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</si>
  <si>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</si>
  <si>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</si>
  <si>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</si>
  <si>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</si>
  <si>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</si>
  <si>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</si>
  <si>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</si>
  <si>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</si>
  <si>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</si>
  <si>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</si>
  <si>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</si>
  <si>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</si>
  <si>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</si>
  <si>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</si>
  <si>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</si>
  <si>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</si>
  <si>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</si>
  <si>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</si>
  <si>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</si>
  <si>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</si>
  <si>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</si>
  <si>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</si>
  <si>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</si>
  <si>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</si>
  <si>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</si>
  <si>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</si>
  <si>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</si>
  <si>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</si>
  <si>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</si>
  <si>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</si>
  <si>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</si>
  <si>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</si>
  <si>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</si>
  <si>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</si>
  <si>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</si>
  <si>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</si>
  <si>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</si>
  <si>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</si>
  <si>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</si>
  <si>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</si>
  <si>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</si>
  <si>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</si>
  <si>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</si>
  <si>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</si>
  <si>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</si>
  <si>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</si>
  <si>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</si>
  <si>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</si>
  <si>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</si>
  <si>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</si>
  <si>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</si>
  <si>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</si>
  <si>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</si>
  <si>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</si>
  <si>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</si>
  <si>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</si>
  <si>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</si>
  <si>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</si>
  <si>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</si>
  <si>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</si>
  <si>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</si>
  <si>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</si>
  <si>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</si>
  <si>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</si>
  <si>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</si>
  <si>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</si>
  <si>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</si>
  <si>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</si>
  <si>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</si>
  <si>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</si>
  <si>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</si>
  <si>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</si>
  <si>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</si>
  <si>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</si>
  <si>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</si>
  <si>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</si>
  <si>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</si>
  <si>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</si>
  <si>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</si>
  <si>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</si>
  <si>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</si>
  <si>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</si>
  <si>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</si>
  <si>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</si>
  <si>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</si>
  <si>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</si>
  <si>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</si>
  <si>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</si>
  <si>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</si>
  <si>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</si>
  <si>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</si>
  <si>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</si>
  <si>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</si>
  <si>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</si>
  <si>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</si>
  <si>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</si>
  <si>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</si>
  <si>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</si>
  <si>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</si>
  <si>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</si>
  <si>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</si>
  <si>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</si>
  <si>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</si>
  <si>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</si>
  <si>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</si>
  <si>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</si>
  <si>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</si>
  <si>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</si>
  <si>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</si>
  <si>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</si>
  <si>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</si>
  <si>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</si>
  <si>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</si>
  <si>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</si>
  <si>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</si>
  <si>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</si>
  <si>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</si>
  <si>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</si>
  <si>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</si>
  <si>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</si>
  <si>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</si>
  <si>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</si>
  <si>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</si>
  <si>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</si>
  <si>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</si>
  <si>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</si>
  <si>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</si>
  <si>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</si>
  <si>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</si>
  <si>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</si>
  <si>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</si>
  <si>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</si>
  <si>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</si>
  <si>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</si>
  <si>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</si>
  <si>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</si>
  <si>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</si>
  <si>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</si>
  <si>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</si>
  <si>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</si>
  <si>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</si>
  <si>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</si>
  <si>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</si>
  <si>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</si>
  <si>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</si>
  <si>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</si>
  <si>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</si>
  <si>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</si>
  <si>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</si>
  <si>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</si>
  <si>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</si>
  <si>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</si>
  <si>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</si>
  <si>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</si>
  <si>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</si>
  <si>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</si>
  <si>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</si>
  <si>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</si>
  <si>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</si>
  <si>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</si>
  <si>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</si>
  <si>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</si>
  <si>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</si>
  <si>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</si>
  <si>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</si>
  <si>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</si>
  <si>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</si>
  <si>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</si>
  <si>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</si>
  <si>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</si>
  <si>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</si>
  <si>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</si>
  <si>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</si>
  <si>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</si>
  <si>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</si>
  <si>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</si>
  <si>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</si>
  <si>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</si>
  <si>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</si>
  <si>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</si>
  <si>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</si>
  <si>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</si>
  <si>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</si>
  <si>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</si>
  <si>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</si>
  <si>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</si>
  <si>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</si>
  <si>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</si>
  <si>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</si>
  <si>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</si>
  <si>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</si>
  <si>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</si>
  <si>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</si>
  <si>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</si>
  <si>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</si>
  <si>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</si>
  <si>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</si>
  <si>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</si>
  <si>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</si>
  <si>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</si>
  <si>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</si>
  <si>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</si>
  <si>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</si>
  <si>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</si>
  <si>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</si>
  <si>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</si>
  <si>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</si>
  <si>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</si>
  <si>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</si>
  <si>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</si>
  <si>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</si>
  <si>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</si>
  <si>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</si>
  <si>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</si>
  <si>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</si>
  <si>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</si>
  <si>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</si>
  <si>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</si>
  <si>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</si>
  <si>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</si>
  <si>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</si>
  <si>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</si>
  <si>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</si>
  <si>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</si>
  <si>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</si>
  <si>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</si>
  <si>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</si>
  <si>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</si>
  <si>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</si>
  <si>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</si>
  <si>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</si>
  <si>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</si>
  <si>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</si>
  <si>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</si>
  <si>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</si>
  <si>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</si>
  <si>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</si>
  <si>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</si>
  <si>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</si>
  <si>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</si>
  <si>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</si>
  <si>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</si>
  <si>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</si>
  <si>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</si>
  <si>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</si>
  <si>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</si>
  <si>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</si>
  <si>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</si>
  <si>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</si>
  <si>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</si>
  <si>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</si>
  <si>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</si>
  <si>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</si>
  <si>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</si>
  <si>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</si>
  <si>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</si>
  <si>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</si>
  <si>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</si>
  <si>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</si>
  <si>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</si>
  <si>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</si>
  <si>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</si>
  <si>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</si>
  <si>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</si>
  <si>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</si>
  <si>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</si>
  <si>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</si>
  <si>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</si>
  <si>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</si>
  <si>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</si>
  <si>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</si>
  <si>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</si>
  <si>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</si>
  <si>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</si>
  <si>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</si>
  <si>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</si>
  <si>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</si>
  <si>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</si>
  <si>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</si>
  <si>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</si>
  <si>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</si>
  <si>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</si>
  <si>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</si>
  <si>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</si>
  <si>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</si>
  <si>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</si>
  <si>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</si>
  <si>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</si>
  <si>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</si>
  <si>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</si>
  <si>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</si>
  <si>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</si>
  <si>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</si>
  <si>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</si>
  <si>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</si>
  <si>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</si>
  <si>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</si>
  <si>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</si>
  <si>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</si>
  <si>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</si>
  <si>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</si>
  <si>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</si>
  <si>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</si>
  <si>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</si>
  <si>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</si>
  <si>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</si>
  <si>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</si>
  <si>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</si>
  <si>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</si>
  <si>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</si>
  <si>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</si>
  <si>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</si>
  <si>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</si>
  <si>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</si>
  <si>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</si>
  <si>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</si>
  <si>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</si>
  <si>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</si>
  <si>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</si>
  <si>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</si>
  <si>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</si>
  <si>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</si>
  <si>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</si>
  <si>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</si>
  <si>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</si>
  <si>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</si>
  <si>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</si>
  <si>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</si>
  <si>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</si>
  <si>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</si>
  <si>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</si>
  <si>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</si>
  <si>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</si>
  <si>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</si>
  <si>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</si>
  <si>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</si>
  <si>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</si>
  <si>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</si>
  <si>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</si>
  <si>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</si>
  <si>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</si>
  <si>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</si>
  <si>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</si>
  <si>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</si>
  <si>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</si>
  <si>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</si>
  <si>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</si>
  <si>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</si>
  <si>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</si>
  <si>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</si>
  <si>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</si>
  <si>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</si>
  <si>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</si>
  <si>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</si>
  <si>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</si>
  <si>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</si>
  <si>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</si>
  <si>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</si>
  <si>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</si>
  <si>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</si>
  <si>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</si>
  <si>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</si>
  <si>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</si>
  <si>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</si>
  <si>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</si>
  <si>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</si>
  <si>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</si>
  <si>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</si>
  <si>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</si>
  <si>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</si>
  <si>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</si>
  <si>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</si>
  <si>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</si>
  <si>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</si>
  <si>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</si>
  <si>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</si>
  <si>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</si>
  <si>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</si>
  <si>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</si>
  <si>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</si>
  <si>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</si>
  <si>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</si>
  <si>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</si>
  <si>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</si>
  <si>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</si>
  <si>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</si>
  <si>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</si>
  <si>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</si>
  <si>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</si>
  <si>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</si>
  <si>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</si>
  <si>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</si>
  <si>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</si>
  <si>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</si>
  <si>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</si>
  <si>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</si>
  <si>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</si>
  <si>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</si>
  <si>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</si>
  <si>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</si>
  <si>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</si>
  <si>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</si>
  <si>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</si>
  <si>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</si>
  <si>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</si>
  <si>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</si>
  <si>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</si>
  <si>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</si>
  <si>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</si>
  <si>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</si>
  <si>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</si>
  <si>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</si>
  <si>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</si>
  <si>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</si>
  <si>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</si>
  <si>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</si>
  <si>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</si>
  <si>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</si>
  <si>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</si>
  <si>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</si>
  <si>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</si>
  <si>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</si>
  <si>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</si>
  <si>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</si>
  <si>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</si>
  <si>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</si>
  <si>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</si>
  <si>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</si>
  <si>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</si>
  <si>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</si>
  <si>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</si>
  <si>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</si>
  <si>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</si>
  <si>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</si>
  <si>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</si>
  <si>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</si>
  <si>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</si>
  <si>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</si>
  <si>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</si>
  <si>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</si>
  <si>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</si>
  <si>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</si>
  <si>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</si>
  <si>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</si>
  <si>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</si>
  <si>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</si>
  <si>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</si>
  <si>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</si>
  <si>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</si>
  <si>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</si>
  <si>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</si>
  <si>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</si>
  <si>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</si>
  <si>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</si>
  <si>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</si>
  <si>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</si>
  <si>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</si>
  <si>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</si>
  <si>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</si>
  <si>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</si>
  <si>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</si>
  <si>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</si>
  <si>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</si>
  <si>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</si>
  <si>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</si>
  <si>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</si>
  <si>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</si>
  <si>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</si>
  <si>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</si>
  <si>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</si>
  <si>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</si>
  <si>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</si>
  <si>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</si>
  <si>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</si>
  <si>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</si>
  <si>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</si>
  <si>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</si>
  <si>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</si>
  <si>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</si>
  <si>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</si>
  <si>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</si>
  <si>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</si>
  <si>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</si>
  <si>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</si>
  <si>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</si>
  <si>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</si>
  <si>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</si>
  <si>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</si>
  <si>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</si>
  <si>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</si>
  <si>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</si>
  <si>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</si>
  <si>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</si>
  <si>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</si>
  <si>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</si>
  <si>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</si>
  <si>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</si>
  <si>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</si>
  <si>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</si>
  <si>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</si>
  <si>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</si>
  <si>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</si>
  <si>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</si>
  <si>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</si>
  <si>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</si>
  <si>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</si>
  <si>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</si>
  <si>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</si>
  <si>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</si>
  <si>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</si>
  <si>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</si>
  <si>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</si>
  <si>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</si>
  <si>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</si>
  <si>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</si>
  <si>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</si>
  <si>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</si>
  <si>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</si>
  <si>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</si>
  <si>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</si>
  <si>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</si>
  <si>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</si>
  <si>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</si>
  <si>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</si>
  <si>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</si>
  <si>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</si>
  <si>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</si>
  <si>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</si>
  <si>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</si>
  <si>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</si>
  <si>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</si>
  <si>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</si>
  <si>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</si>
  <si>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</si>
  <si>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</si>
  <si>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</si>
  <si>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</si>
  <si>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</si>
  <si>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</si>
  <si>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</si>
  <si>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</si>
  <si>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</si>
  <si>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</si>
  <si>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</si>
  <si>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</si>
  <si>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</si>
  <si>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</si>
  <si>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</si>
  <si>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</si>
  <si>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</si>
  <si>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</si>
  <si>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</si>
  <si>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</si>
  <si>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</si>
  <si>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</si>
  <si>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</si>
  <si>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</si>
  <si>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</si>
  <si>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</si>
  <si>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</si>
  <si>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</si>
  <si>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</si>
  <si>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</si>
  <si>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</si>
  <si>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</si>
  <si>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</si>
  <si>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</si>
  <si>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</si>
  <si>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</si>
  <si>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</si>
  <si>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</si>
  <si>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</si>
  <si>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</si>
  <si>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</si>
  <si>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</si>
  <si>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</si>
  <si>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</si>
  <si>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</si>
  <si>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</si>
  <si>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</si>
  <si>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</si>
  <si>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</si>
  <si>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</si>
  <si>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</si>
  <si>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</si>
  <si>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</si>
  <si>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</si>
  <si>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</si>
  <si>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</si>
  <si>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</si>
  <si>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</si>
  <si>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</si>
  <si>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</si>
  <si>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</si>
  <si>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</si>
  <si>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</si>
  <si>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</si>
  <si>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</si>
  <si>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</si>
  <si>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</si>
  <si>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</si>
  <si>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</si>
  <si>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</si>
  <si>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</si>
  <si>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</si>
  <si>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</si>
  <si>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</si>
  <si>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</si>
  <si>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</si>
  <si>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</si>
  <si>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</si>
  <si>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</si>
  <si>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</si>
  <si>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</si>
  <si>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</si>
  <si>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</si>
  <si>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</si>
  <si>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</si>
  <si>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</si>
  <si>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</si>
  <si>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</si>
  <si>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</si>
  <si>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</si>
  <si>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</si>
  <si>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</si>
  <si>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</si>
  <si>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</si>
  <si>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</si>
  <si>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</si>
  <si>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</si>
  <si>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</si>
  <si>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</si>
  <si>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</si>
  <si>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</si>
  <si>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</si>
  <si>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</si>
  <si>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</si>
  <si>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</si>
  <si>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</si>
  <si>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</si>
  <si>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</si>
  <si>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</si>
  <si>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</si>
  <si>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</si>
  <si>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</si>
  <si>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</si>
  <si>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</si>
  <si>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</si>
  <si>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</si>
  <si>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</si>
  <si>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</si>
  <si>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</si>
  <si>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</si>
  <si>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</si>
  <si>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</si>
  <si>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</si>
  <si>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</si>
  <si>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</si>
  <si>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</si>
  <si>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</si>
  <si>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</si>
  <si>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</si>
  <si>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</si>
  <si>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</si>
  <si>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</si>
  <si>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</si>
  <si>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</si>
  <si>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</si>
  <si>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</si>
  <si>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</si>
  <si>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</si>
  <si>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</si>
  <si>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</si>
  <si>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</si>
  <si>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</si>
  <si>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</si>
  <si>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</si>
  <si>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</si>
  <si>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</si>
  <si>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</si>
  <si>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</si>
  <si>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</si>
  <si>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</si>
  <si>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</si>
  <si>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</si>
  <si>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</si>
  <si>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</si>
  <si>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</si>
  <si>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</si>
  <si>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</si>
  <si>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</si>
  <si>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</si>
  <si>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</si>
  <si>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</si>
  <si>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</si>
  <si>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</si>
  <si>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</si>
  <si>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</si>
  <si>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</si>
  <si>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</si>
  <si>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</si>
  <si>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</si>
  <si>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</si>
  <si>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</si>
  <si>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</si>
  <si>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</si>
  <si>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</si>
  <si>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</si>
  <si>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</si>
  <si>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</si>
  <si>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</si>
  <si>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</si>
  <si>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</si>
  <si>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</si>
  <si>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</si>
  <si>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</si>
  <si>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</si>
  <si>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</si>
  <si>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</si>
  <si>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</si>
  <si>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</si>
  <si>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</si>
  <si>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</si>
  <si>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</si>
  <si>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</si>
  <si>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</si>
  <si>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</si>
  <si>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</si>
  <si>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</si>
  <si>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</si>
  <si>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</si>
  <si>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</si>
  <si>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</si>
  <si>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</si>
  <si>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</si>
  <si>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</si>
  <si>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</si>
  <si>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</si>
  <si>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</si>
  <si>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</si>
  <si>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</si>
  <si>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</si>
  <si>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</si>
  <si>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</si>
  <si>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</si>
  <si>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</si>
  <si>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</si>
  <si>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</si>
  <si>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</si>
  <si>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</si>
  <si>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</si>
  <si>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</si>
  <si>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</si>
  <si>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</si>
  <si>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</si>
  <si>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</si>
  <si>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</si>
  <si>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</si>
  <si>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</si>
  <si>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</si>
  <si>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</si>
  <si>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</si>
  <si>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</si>
  <si>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</si>
  <si>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</si>
  <si>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</si>
  <si>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</si>
  <si>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</si>
  <si>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</si>
  <si>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</si>
  <si>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</si>
  <si>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</si>
  <si>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</si>
  <si>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</si>
  <si>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</si>
  <si>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</si>
  <si>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</si>
  <si>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</si>
  <si>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</si>
  <si>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</si>
  <si>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</si>
  <si>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</si>
  <si>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</si>
  <si>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</si>
  <si>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</si>
  <si>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</si>
  <si>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</si>
  <si>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</si>
  <si>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</si>
  <si>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</si>
  <si>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</si>
  <si>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</si>
  <si>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</si>
  <si>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</si>
  <si>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</si>
  <si>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</si>
  <si>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</si>
  <si>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</si>
  <si>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</si>
  <si>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</si>
  <si>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</si>
  <si>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</si>
  <si>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</si>
  <si>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</si>
  <si>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</si>
  <si>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</si>
  <si>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</si>
  <si>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</si>
  <si>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</si>
  <si>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</si>
  <si>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</si>
  <si>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</si>
  <si>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</si>
  <si>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</si>
  <si>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</si>
  <si>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</si>
  <si>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</si>
  <si>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</si>
  <si>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</si>
  <si>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</si>
  <si>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</si>
  <si>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</si>
  <si>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</si>
  <si>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</si>
  <si>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</si>
  <si>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</si>
  <si>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</si>
  <si>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</si>
  <si>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</si>
  <si>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</si>
  <si>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</si>
  <si>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</si>
  <si>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</si>
  <si>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</si>
  <si>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</si>
  <si>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</si>
  <si>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</si>
  <si>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</si>
  <si>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</si>
  <si>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</si>
  <si>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</si>
  <si>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</si>
  <si>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</si>
  <si>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</si>
  <si>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</si>
  <si>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</si>
  <si>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</si>
  <si>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</si>
  <si>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</si>
  <si>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</si>
  <si>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</si>
  <si>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</si>
  <si>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</si>
  <si>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</si>
  <si>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</si>
  <si>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</si>
  <si>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</si>
  <si>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</si>
  <si>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</si>
  <si>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</si>
  <si>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</si>
  <si>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</si>
  <si>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</si>
  <si>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</si>
  <si>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</si>
  <si>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</si>
  <si>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</si>
  <si>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</si>
  <si>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</si>
  <si>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</si>
  <si>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</si>
  <si>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</si>
  <si>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</si>
  <si>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</si>
  <si>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</si>
  <si>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</si>
  <si>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</si>
  <si>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</si>
  <si>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</si>
  <si>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</si>
  <si>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</si>
  <si>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</si>
  <si>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</si>
  <si>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</si>
  <si>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</si>
  <si>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</si>
  <si>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</si>
  <si>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</si>
  <si>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</si>
  <si>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</si>
  <si>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</si>
  <si>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</si>
  <si>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</si>
  <si>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</si>
  <si>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</si>
  <si>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</si>
  <si>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</si>
  <si>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</si>
  <si>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</si>
  <si>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</si>
  <si>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</si>
  <si>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</si>
  <si>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</si>
  <si>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</si>
  <si>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</si>
  <si>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</si>
  <si>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</si>
  <si>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</si>
  <si>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</si>
  <si>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</si>
  <si>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</si>
  <si>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</si>
  <si>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</si>
  <si>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</si>
  <si>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</si>
  <si>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</si>
  <si>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</si>
  <si>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</si>
  <si>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</si>
  <si>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</si>
  <si>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</si>
  <si>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</si>
  <si>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</si>
  <si>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</si>
  <si>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</si>
  <si>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</si>
  <si>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</si>
  <si>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</si>
  <si>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</si>
  <si>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</si>
  <si>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</si>
  <si>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</si>
  <si>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</si>
  <si>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</si>
  <si>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</si>
  <si>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</si>
  <si>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</si>
  <si>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</si>
  <si>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</si>
  <si>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</si>
  <si>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</si>
  <si>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</si>
  <si>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</si>
  <si>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</si>
  <si>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</si>
  <si>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</si>
  <si>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</si>
  <si>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</si>
  <si>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</si>
  <si>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</si>
  <si>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</si>
  <si>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</si>
  <si>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</si>
  <si>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</si>
  <si>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</si>
  <si>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</si>
  <si>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</si>
  <si>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</si>
  <si>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</si>
  <si>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</si>
  <si>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</si>
  <si>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</si>
  <si>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</si>
  <si>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</si>
  <si>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</si>
  <si>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</si>
  <si>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</si>
  <si>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</si>
  <si>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</si>
  <si>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</si>
  <si>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</si>
  <si>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</si>
  <si>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</si>
  <si>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</si>
  <si>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</si>
  <si>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</si>
  <si>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</si>
  <si>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</si>
  <si>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</si>
  <si>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</si>
  <si>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</si>
  <si>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</si>
  <si>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</si>
  <si>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</si>
  <si>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</si>
  <si>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</si>
  <si>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</si>
  <si>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</si>
  <si>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</si>
  <si>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</si>
  <si>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</si>
  <si>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</si>
  <si>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</si>
  <si>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</si>
  <si>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</si>
  <si>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</si>
  <si>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</si>
  <si>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</si>
  <si>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</si>
  <si>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</si>
  <si>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</si>
  <si>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</si>
  <si>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</si>
  <si>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</si>
  <si>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</si>
  <si>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</si>
  <si>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</si>
  <si>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</si>
  <si>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</si>
  <si>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</si>
  <si>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</si>
  <si>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</si>
  <si>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</si>
  <si>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</si>
  <si>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</si>
  <si>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</si>
  <si>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</si>
  <si>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</si>
  <si>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</si>
  <si>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</si>
  <si>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</si>
  <si>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</si>
  <si>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</si>
  <si>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</si>
  <si>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</si>
  <si>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</si>
  <si>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</si>
  <si>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</si>
  <si>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</si>
  <si>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</si>
  <si>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</si>
  <si>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</si>
  <si>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</si>
  <si>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</si>
  <si>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</si>
  <si>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</si>
  <si>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</si>
  <si>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</si>
  <si>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</si>
  <si>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</si>
  <si>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</si>
  <si>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</si>
  <si>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</si>
  <si>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</si>
  <si>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</si>
  <si>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</si>
  <si>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</si>
  <si>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</si>
  <si>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</si>
  <si>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</si>
  <si>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</si>
  <si>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</si>
  <si>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</si>
  <si>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</si>
  <si>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</si>
  <si>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</si>
  <si>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</si>
  <si>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</si>
  <si>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</si>
  <si>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</si>
  <si>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</si>
  <si>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</si>
  <si>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</si>
  <si>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</si>
  <si>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</si>
  <si>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</si>
  <si>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</si>
  <si>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</si>
  <si>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</si>
  <si>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</si>
  <si>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</si>
  <si>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</si>
  <si>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</si>
  <si>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</si>
  <si>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</si>
  <si>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</si>
  <si>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</si>
  <si>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</si>
  <si>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</si>
  <si>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</si>
  <si>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</si>
  <si>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</si>
  <si>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</si>
  <si>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</si>
  <si>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</si>
  <si>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</si>
  <si>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</si>
  <si>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</si>
  <si>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</si>
  <si>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</si>
  <si>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</si>
  <si>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</si>
  <si>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</si>
  <si>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</si>
  <si>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</si>
  <si>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</si>
  <si>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</si>
  <si>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</si>
  <si>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</si>
  <si>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</si>
  <si>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</si>
  <si>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</si>
  <si>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</si>
  <si>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</si>
  <si>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</si>
  <si>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</si>
  <si>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</si>
  <si>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</si>
  <si>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</si>
  <si>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</si>
  <si>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</si>
  <si>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</si>
  <si>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</si>
  <si>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</si>
  <si>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</si>
  <si>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</si>
  <si>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</si>
  <si>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</si>
  <si>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</si>
  <si>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</si>
  <si>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</si>
  <si>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</si>
  <si>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</si>
  <si>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</si>
  <si>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</si>
  <si>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</si>
  <si>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</si>
  <si>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</si>
  <si>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</si>
  <si>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</si>
  <si>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</si>
  <si>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</si>
  <si>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</si>
  <si>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</si>
  <si>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</si>
  <si>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</si>
  <si>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</si>
  <si>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</si>
  <si>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</si>
  <si>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</si>
  <si>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</si>
  <si>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</si>
  <si>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</si>
  <si>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</si>
  <si>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</si>
  <si>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</si>
  <si>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</si>
  <si>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</si>
  <si>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</si>
  <si>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</si>
  <si>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</si>
  <si>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</si>
  <si>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</si>
  <si>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</si>
  <si>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</si>
  <si>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</si>
  <si>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</si>
  <si>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</si>
  <si>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</si>
  <si>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</si>
  <si>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</si>
  <si>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</si>
  <si>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</si>
  <si>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</si>
  <si>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</si>
  <si>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</si>
  <si>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</si>
  <si>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</si>
  <si>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</si>
  <si>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</si>
  <si>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</si>
  <si>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</si>
  <si>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</si>
  <si>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</si>
  <si>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</si>
  <si>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</si>
  <si>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</si>
  <si>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</si>
  <si>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</si>
  <si>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</si>
  <si>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</si>
  <si>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</si>
  <si>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</si>
  <si>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</si>
  <si>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</si>
  <si>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</si>
  <si>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</si>
  <si>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</si>
  <si>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</si>
  <si>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</si>
  <si>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</si>
  <si>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</si>
  <si>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</si>
  <si>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</si>
  <si>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</si>
  <si>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</si>
  <si>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</si>
  <si>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</si>
  <si>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</si>
  <si>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</si>
  <si>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</si>
  <si>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</si>
  <si>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</si>
  <si>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</si>
  <si>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</si>
  <si>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</si>
  <si>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</si>
  <si>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</si>
  <si>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</si>
  <si>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</si>
  <si>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</si>
  <si>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</si>
  <si>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</si>
  <si>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</si>
  <si>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</si>
  <si>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</si>
  <si>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</si>
  <si>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</si>
  <si>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</si>
  <si>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</si>
  <si>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</si>
  <si>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</si>
  <si>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</si>
  <si>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</si>
  <si>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</si>
  <si>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</si>
  <si>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</si>
  <si>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</si>
  <si>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</si>
  <si>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</si>
  <si>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</si>
  <si>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</si>
  <si>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</si>
  <si>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</si>
  <si>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</si>
  <si>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</si>
  <si>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</si>
  <si>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</si>
  <si>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</si>
  <si>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</si>
  <si>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</si>
  <si>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</si>
  <si>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</si>
  <si>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</si>
  <si>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</si>
  <si>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</si>
  <si>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</si>
  <si>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</si>
  <si>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</si>
  <si>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</si>
  <si>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</si>
  <si>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</si>
  <si>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</si>
  <si>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</si>
  <si>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</si>
  <si>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</si>
  <si>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</si>
  <si>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</si>
  <si>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</si>
  <si>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</si>
  <si>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</si>
  <si>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</si>
  <si>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</si>
  <si>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</si>
  <si>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</si>
  <si>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</si>
  <si>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</si>
  <si>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</si>
  <si>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</si>
  <si>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</si>
  <si>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</si>
  <si>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</si>
  <si>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</si>
  <si>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</si>
  <si>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</si>
  <si>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</si>
  <si>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</si>
  <si>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</si>
  <si>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</si>
  <si>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</si>
  <si>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</si>
  <si>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</si>
  <si>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</si>
  <si>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</si>
  <si>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</si>
  <si>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</si>
  <si>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</si>
  <si>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</si>
  <si>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</si>
  <si>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</si>
  <si>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</si>
  <si>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</si>
  <si>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</si>
  <si>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</si>
  <si>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</si>
  <si>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</si>
  <si>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</si>
  <si>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</si>
  <si>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</si>
  <si>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</si>
  <si>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</si>
  <si>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</si>
  <si>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</si>
  <si>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</si>
  <si>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</si>
  <si>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</si>
  <si>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</si>
  <si>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</si>
  <si>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</si>
  <si>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</si>
  <si>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</si>
  <si>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</si>
  <si>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</si>
  <si>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</si>
  <si>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</si>
  <si>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</si>
  <si>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</si>
  <si>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</si>
  <si>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</si>
  <si>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</si>
  <si>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</si>
  <si>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</si>
  <si>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</si>
  <si>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</si>
  <si>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</si>
  <si>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</si>
  <si>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</si>
  <si>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</si>
  <si>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</si>
  <si>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</si>
  <si>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</si>
  <si>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</si>
  <si>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</si>
  <si>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</si>
  <si>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</si>
  <si>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</si>
  <si>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</si>
  <si>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</si>
  <si>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</si>
  <si>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</si>
  <si>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</si>
  <si>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</si>
  <si>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</si>
  <si>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</si>
  <si>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</si>
  <si>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</si>
  <si>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</si>
  <si>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</si>
  <si>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</si>
  <si>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</si>
  <si>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</si>
  <si>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</si>
  <si>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</si>
  <si>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</si>
  <si>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</si>
  <si>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</si>
  <si>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</si>
  <si>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</si>
  <si>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</si>
  <si>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</si>
  <si>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</si>
  <si>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</si>
  <si>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</si>
  <si>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</si>
  <si>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</si>
  <si>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</si>
  <si>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</si>
  <si>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</si>
  <si>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</si>
  <si>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</si>
  <si>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</si>
  <si>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</si>
  <si>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</si>
  <si>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</si>
  <si>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</si>
  <si>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</si>
  <si>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</si>
  <si>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</si>
  <si>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</si>
  <si>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</si>
  <si>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</si>
  <si>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</si>
  <si>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</si>
  <si>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</si>
  <si>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</si>
  <si>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</si>
  <si>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</si>
  <si>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</si>
  <si>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</si>
  <si>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</si>
  <si>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</si>
  <si>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</si>
  <si>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</si>
  <si>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</si>
  <si>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</si>
  <si>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</si>
  <si>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</si>
  <si>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</si>
  <si>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</si>
  <si>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</si>
  <si>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</si>
  <si>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</si>
  <si>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</si>
  <si>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</si>
  <si>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</si>
  <si>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</si>
  <si>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</si>
  <si>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</si>
  <si>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</si>
  <si>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</si>
  <si>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</si>
  <si>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</si>
  <si>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</si>
  <si>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</si>
  <si>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</si>
  <si>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</si>
  <si>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</si>
  <si>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</si>
  <si>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</si>
  <si>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</si>
  <si>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</si>
  <si>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</si>
  <si>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</si>
  <si>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</si>
  <si>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</si>
  <si>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</si>
  <si>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</si>
  <si>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</si>
  <si>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</si>
  <si>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</si>
  <si>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</si>
  <si>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</si>
  <si>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</si>
  <si>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</si>
  <si>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</si>
  <si>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</si>
  <si>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</si>
  <si>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</si>
  <si>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</si>
  <si>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</si>
  <si>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</si>
  <si>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</si>
  <si>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</si>
  <si>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</si>
  <si>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</si>
  <si>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</si>
  <si>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</si>
  <si>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</si>
  <si>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</si>
  <si>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</si>
  <si>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</si>
  <si>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</si>
  <si>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</si>
  <si>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</si>
  <si>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</si>
  <si>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</si>
  <si>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</si>
  <si>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</si>
  <si>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</si>
  <si>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</si>
  <si>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</si>
  <si>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</si>
  <si>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</si>
  <si>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</si>
  <si>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</si>
  <si>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</si>
  <si>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</si>
  <si>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</si>
  <si>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</si>
  <si>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</si>
  <si>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</si>
  <si>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</si>
  <si>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</si>
  <si>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</si>
  <si>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</si>
  <si>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</si>
  <si>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</si>
  <si>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</si>
  <si>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</si>
  <si>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</si>
  <si>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</si>
  <si>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</si>
  <si>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</si>
  <si>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</si>
  <si>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</si>
  <si>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</si>
  <si>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</si>
  <si>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</si>
  <si>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</si>
  <si>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</si>
  <si>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</si>
  <si>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</si>
  <si>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</si>
  <si>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</si>
  <si>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</si>
  <si>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</si>
  <si>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</si>
  <si>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</si>
  <si>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</si>
  <si>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</si>
  <si>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</si>
  <si>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</si>
  <si>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</si>
  <si>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</si>
  <si>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</si>
  <si>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</si>
  <si>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</si>
  <si>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</si>
  <si>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</si>
  <si>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</si>
  <si>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</si>
  <si>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</si>
  <si>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</si>
  <si>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</si>
  <si>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</si>
  <si>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</si>
  <si>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</si>
  <si>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</si>
  <si>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</si>
  <si>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</si>
  <si>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</si>
  <si>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</si>
  <si>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</si>
  <si>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</si>
  <si>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</si>
  <si>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</si>
  <si>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</si>
  <si>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</si>
  <si>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</si>
  <si>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</si>
  <si>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</si>
  <si>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</si>
  <si>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</si>
  <si>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</si>
  <si>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</si>
  <si>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</si>
  <si>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</si>
  <si>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</si>
  <si>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</si>
  <si>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</si>
  <si>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</si>
  <si>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</si>
  <si>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</si>
  <si>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</si>
  <si>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</si>
  <si>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</si>
  <si>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</si>
  <si>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</si>
  <si>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</si>
  <si>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</si>
  <si>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</si>
  <si>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</si>
  <si>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</si>
  <si>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</si>
  <si>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</si>
  <si>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</si>
  <si>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</si>
  <si>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</si>
  <si>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</si>
  <si>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</si>
  <si>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</si>
  <si>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</si>
  <si>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</si>
  <si>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</si>
  <si>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</si>
  <si>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</si>
  <si>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</si>
  <si>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</si>
  <si>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</si>
  <si>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</si>
  <si>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</si>
  <si>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</si>
  <si>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</si>
  <si>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</si>
  <si>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</si>
  <si>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</si>
  <si>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</si>
  <si>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</si>
  <si>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</si>
  <si>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</si>
  <si>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</si>
  <si>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</si>
  <si>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</si>
  <si>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</si>
  <si>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</si>
  <si>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</si>
  <si>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</si>
  <si>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</si>
  <si>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</si>
  <si>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</si>
  <si>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</si>
  <si>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</si>
  <si>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</si>
  <si>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</si>
  <si>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</si>
  <si>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</si>
  <si>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</si>
  <si>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</si>
  <si>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</si>
  <si>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</si>
  <si>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</si>
  <si>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</si>
  <si>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</si>
  <si>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</si>
  <si>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</si>
  <si>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</si>
  <si>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</si>
  <si>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</si>
  <si>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</si>
  <si>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</si>
  <si>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</si>
  <si>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</si>
  <si>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</si>
  <si>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</si>
  <si>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</si>
  <si>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</si>
  <si>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</si>
  <si>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</si>
  <si>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</si>
  <si>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</si>
  <si>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</si>
  <si>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</si>
  <si>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</si>
  <si>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</si>
  <si>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</si>
  <si>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</si>
  <si>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</si>
  <si>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</si>
  <si>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</si>
  <si>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</si>
  <si>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</si>
  <si>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</si>
  <si>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</si>
  <si>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</si>
  <si>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</si>
  <si>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</si>
  <si>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</si>
  <si>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</si>
  <si>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</si>
  <si>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</si>
  <si>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</si>
  <si>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</si>
  <si>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</si>
  <si>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</si>
  <si>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</si>
  <si>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</si>
  <si>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</si>
  <si>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</si>
  <si>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</si>
  <si>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</si>
  <si>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</si>
  <si>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</si>
  <si>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</si>
  <si>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</si>
  <si>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</si>
  <si>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</si>
  <si>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</si>
  <si>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</si>
  <si>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</si>
  <si>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</si>
  <si>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</si>
  <si>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</si>
  <si>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</si>
  <si>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</si>
  <si>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</si>
  <si>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</si>
  <si>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</si>
  <si>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</si>
  <si>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</si>
  <si>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</si>
  <si>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</si>
  <si>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</si>
  <si>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</si>
  <si>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</si>
  <si>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</si>
  <si>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</si>
  <si>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</si>
  <si>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</si>
  <si>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</si>
  <si>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</si>
  <si>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</si>
  <si>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</si>
  <si>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</si>
  <si>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</si>
  <si>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</si>
  <si>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</si>
  <si>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</si>
  <si>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</si>
  <si>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</si>
  <si>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</si>
  <si>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</si>
  <si>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</si>
  <si>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</si>
  <si>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</si>
  <si>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</si>
  <si>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</si>
  <si>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</si>
  <si>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</si>
  <si>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</si>
  <si>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</si>
  <si>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</si>
  <si>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</si>
  <si>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</si>
  <si>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</si>
  <si>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</si>
  <si>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</si>
  <si>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</si>
  <si>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</si>
  <si>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</si>
  <si>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</si>
  <si>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</si>
  <si>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</si>
  <si>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</si>
  <si>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</si>
  <si>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</si>
  <si>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</si>
  <si>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</si>
  <si>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</si>
  <si>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</si>
  <si>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</si>
  <si>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</si>
  <si>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</si>
  <si>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</si>
  <si>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</si>
  <si>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</si>
  <si>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</si>
  <si>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</si>
  <si>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</si>
  <si>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</si>
  <si>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</si>
  <si>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</si>
  <si>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</si>
  <si>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</si>
  <si>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</si>
  <si>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</si>
  <si>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</si>
  <si>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</si>
  <si>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</si>
  <si>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</si>
  <si>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</si>
  <si>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</si>
  <si>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</si>
  <si>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</si>
  <si>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</si>
  <si>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</si>
  <si>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</si>
  <si>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</si>
  <si>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</si>
  <si>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</si>
  <si>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</si>
  <si>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</si>
  <si>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</si>
  <si>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</si>
  <si>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</si>
  <si>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</si>
  <si>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</si>
  <si>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</si>
  <si>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</si>
  <si>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</si>
  <si>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</si>
  <si>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</si>
  <si>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</si>
  <si>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</si>
  <si>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</si>
  <si>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</si>
  <si>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</si>
  <si>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</si>
  <si>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</si>
  <si>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</si>
  <si>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</si>
  <si>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</si>
  <si>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</si>
  <si>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</si>
  <si>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</si>
  <si>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</si>
  <si>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</si>
  <si>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</si>
  <si>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</si>
  <si>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</si>
  <si>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</si>
  <si>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</si>
  <si>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</si>
  <si>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</si>
  <si>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</si>
  <si>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</si>
  <si>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</si>
  <si>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</si>
  <si>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</si>
  <si>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</si>
  <si>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</si>
  <si>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</si>
  <si>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</si>
  <si>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</si>
  <si>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</si>
  <si>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</si>
  <si>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</si>
  <si>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</si>
  <si>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</si>
  <si>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</si>
  <si>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</si>
  <si>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</si>
  <si>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</si>
  <si>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</si>
  <si>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</si>
  <si>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</si>
  <si>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</si>
  <si>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</si>
  <si>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</si>
  <si>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</si>
  <si>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</si>
  <si>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</si>
  <si>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</si>
  <si>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</si>
  <si>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</si>
  <si>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</si>
  <si>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</si>
  <si>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</si>
  <si>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</si>
  <si>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</si>
  <si>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</si>
  <si>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</si>
  <si>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</si>
  <si>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</si>
  <si>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</si>
  <si>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</si>
  <si>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</si>
  <si>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</si>
  <si>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</si>
  <si>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</si>
  <si>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</si>
  <si>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</si>
  <si>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</si>
  <si>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</si>
  <si>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</si>
  <si>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</si>
  <si>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</si>
  <si>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</si>
  <si>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</si>
  <si>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</si>
  <si>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</si>
  <si>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</si>
  <si>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</si>
  <si>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</si>
  <si>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</si>
  <si>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</si>
  <si>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</si>
  <si>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</si>
  <si>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</si>
  <si>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</si>
  <si>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</si>
  <si>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</si>
  <si>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</si>
  <si>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</si>
  <si>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</si>
  <si>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</si>
  <si>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</si>
  <si>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</si>
  <si>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</si>
  <si>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</si>
  <si>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</si>
  <si>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</si>
  <si>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</si>
  <si>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</si>
  <si>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</si>
  <si>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</si>
  <si>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</si>
  <si>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</si>
  <si>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</si>
  <si>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</si>
  <si>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</si>
  <si>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</si>
  <si>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</si>
  <si>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</si>
  <si>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</si>
  <si>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</si>
  <si>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</si>
  <si>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</si>
  <si>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</si>
  <si>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</si>
  <si>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</si>
  <si>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</si>
  <si>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</si>
  <si>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</si>
  <si>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</si>
  <si>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</si>
  <si>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</si>
  <si>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</si>
  <si>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</si>
  <si>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</si>
  <si>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</si>
  <si>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</si>
  <si>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</si>
  <si>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</si>
  <si>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</si>
  <si>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</si>
  <si>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</si>
  <si>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</si>
  <si>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</si>
  <si>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</si>
  <si>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</si>
  <si>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</si>
  <si>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</si>
  <si>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</si>
  <si>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</si>
  <si>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</si>
  <si>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</si>
  <si>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</si>
  <si>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</si>
  <si>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</si>
  <si>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</si>
  <si>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</si>
  <si>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</si>
  <si>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</si>
  <si>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</si>
  <si>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</si>
  <si>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</si>
  <si>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</si>
  <si>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</si>
  <si>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</si>
  <si>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</si>
  <si>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</si>
  <si>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</si>
  <si>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</si>
  <si>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</si>
  <si>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</si>
  <si>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</si>
  <si>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</si>
  <si>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</si>
  <si>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</si>
  <si>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</si>
  <si>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</si>
  <si>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</si>
  <si>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</si>
  <si>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</si>
  <si>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</si>
  <si>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</si>
  <si>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</si>
  <si>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</si>
  <si>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</si>
  <si>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</si>
  <si>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</si>
  <si>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</si>
  <si>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</si>
  <si>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</si>
  <si>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</si>
  <si>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</si>
  <si>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</si>
  <si>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</si>
  <si>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</si>
  <si>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</si>
  <si>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</si>
  <si>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</si>
  <si>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</si>
  <si>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</si>
  <si>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</si>
  <si>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</si>
  <si>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</si>
  <si>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</si>
  <si>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</si>
  <si>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</si>
  <si>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</si>
  <si>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</si>
  <si>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</si>
  <si>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</si>
  <si>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</si>
  <si>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</si>
  <si>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</si>
  <si>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</si>
  <si>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</si>
  <si>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</si>
  <si>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</si>
  <si>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</si>
  <si>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</si>
  <si>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</si>
  <si>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</si>
  <si>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</si>
  <si>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</si>
  <si>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</si>
  <si>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</si>
  <si>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</si>
  <si>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</si>
  <si>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</si>
  <si>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</si>
  <si>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</si>
  <si>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</si>
  <si>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</si>
  <si>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</si>
  <si>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</si>
  <si>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</si>
  <si>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</si>
  <si>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</si>
  <si>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</si>
  <si>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</si>
  <si>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</si>
  <si>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</si>
  <si>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</si>
  <si>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</si>
  <si>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</si>
  <si>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</si>
  <si>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</si>
  <si>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</si>
  <si>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</si>
  <si>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</si>
  <si>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</si>
  <si>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</si>
  <si>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</si>
  <si>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</si>
  <si>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</si>
  <si>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</si>
  <si>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</si>
  <si>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</si>
  <si>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</si>
  <si>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</si>
  <si>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</si>
  <si>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</si>
  <si>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</si>
  <si>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</si>
  <si>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</si>
  <si>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</si>
  <si>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</si>
  <si>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</si>
  <si>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</si>
  <si>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</si>
  <si>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</si>
  <si>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</si>
  <si>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</si>
  <si>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</si>
  <si>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</si>
  <si>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</si>
  <si>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</si>
  <si>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</si>
  <si>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</si>
  <si>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</si>
  <si>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</si>
  <si>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</si>
  <si>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</si>
  <si>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</si>
  <si>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</si>
  <si>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</si>
  <si>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</si>
  <si>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</si>
  <si>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</si>
  <si>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</si>
  <si>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</si>
  <si>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</si>
  <si>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</si>
  <si>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</si>
  <si>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</si>
  <si>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</si>
  <si>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</si>
  <si>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</si>
  <si>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</si>
  <si>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</si>
  <si>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</si>
  <si>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</si>
  <si>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</si>
  <si>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</si>
  <si>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</si>
  <si>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</si>
  <si>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</si>
  <si>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</si>
  <si>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</si>
  <si>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</si>
  <si>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</si>
  <si>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</si>
  <si>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</si>
  <si>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</si>
  <si>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</si>
  <si>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</si>
  <si>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</si>
  <si>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</si>
  <si>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</si>
  <si>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</si>
  <si>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</si>
  <si>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</si>
  <si>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</si>
  <si>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</si>
  <si>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</si>
  <si>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</si>
  <si>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</si>
  <si>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</si>
  <si>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</si>
  <si>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</si>
  <si>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</si>
  <si>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</si>
  <si>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</si>
  <si>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</si>
  <si>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</si>
  <si>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</si>
  <si>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</si>
  <si>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</si>
  <si>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</si>
  <si>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</si>
  <si>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</si>
  <si>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</si>
  <si>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</si>
  <si>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</si>
  <si>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</si>
  <si>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</si>
  <si>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</si>
  <si>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</si>
  <si>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</si>
  <si>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</si>
  <si>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</si>
  <si>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</si>
  <si>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</si>
  <si>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</si>
  <si>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</si>
  <si>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</si>
  <si>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</si>
  <si>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</si>
  <si>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</si>
  <si>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</si>
  <si>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</si>
  <si>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</si>
  <si>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</si>
  <si>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</si>
  <si>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</si>
  <si>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</si>
  <si>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</si>
  <si>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</si>
  <si>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</si>
  <si>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</si>
  <si>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</si>
  <si>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</si>
  <si>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</si>
  <si>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</si>
  <si>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</si>
  <si>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</si>
  <si>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</si>
  <si>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</si>
  <si>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</si>
  <si>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</si>
  <si>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</si>
  <si>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</si>
  <si>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</si>
  <si>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</si>
  <si>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</si>
  <si>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</si>
  <si>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</si>
  <si>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</si>
  <si>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</si>
  <si>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</si>
  <si>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</si>
  <si>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</si>
  <si>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</si>
  <si>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</si>
  <si>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</si>
  <si>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</si>
  <si>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</si>
  <si>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</si>
  <si>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</si>
  <si>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</si>
  <si>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</si>
  <si>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</si>
  <si>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</si>
  <si>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</si>
  <si>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</si>
  <si>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</si>
  <si>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</si>
  <si>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</si>
  <si>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</si>
  <si>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</si>
  <si>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</si>
  <si>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</si>
  <si>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</si>
  <si>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</si>
  <si>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</si>
  <si>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</si>
  <si>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</si>
  <si>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</si>
  <si>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</si>
  <si>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</si>
  <si>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</si>
  <si>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</si>
  <si>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</si>
  <si>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</si>
  <si>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</si>
  <si>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</si>
  <si>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</si>
  <si>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</si>
  <si>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</si>
  <si>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</si>
  <si>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</si>
  <si>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</si>
  <si>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</si>
  <si>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</si>
  <si>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</si>
  <si>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</si>
  <si>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</si>
  <si>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</si>
  <si>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</si>
  <si>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</si>
  <si>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</si>
  <si>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</si>
  <si>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</si>
  <si>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</si>
  <si>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</si>
  <si>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</si>
  <si>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</si>
  <si>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</si>
  <si>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</si>
  <si>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</si>
  <si>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</si>
  <si>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</si>
  <si>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</si>
  <si>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</si>
  <si>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</si>
  <si>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</si>
  <si>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</si>
  <si>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</si>
  <si>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</si>
  <si>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</si>
  <si>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</si>
  <si>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</si>
  <si>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</si>
  <si>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</si>
  <si>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</si>
  <si>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</si>
  <si>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</si>
  <si>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</si>
  <si>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</si>
  <si>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</si>
  <si>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</si>
  <si>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</si>
  <si>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</si>
  <si>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</si>
  <si>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</si>
  <si>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</si>
  <si>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</si>
  <si>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</si>
  <si>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</si>
  <si>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</si>
  <si>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</si>
  <si>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</si>
  <si>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</si>
  <si>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</si>
  <si>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</si>
  <si>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</si>
  <si>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</si>
  <si>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</si>
  <si>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</si>
  <si>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</si>
  <si>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</si>
  <si>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</si>
  <si>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</si>
  <si>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</si>
  <si>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</si>
  <si>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</si>
  <si>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</si>
  <si>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</si>
  <si>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</si>
  <si>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</si>
  <si>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</si>
  <si>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</si>
  <si>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</si>
  <si>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</si>
  <si>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</si>
  <si>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</si>
  <si>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</si>
  <si>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</si>
  <si>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</si>
  <si>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</si>
  <si>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</si>
  <si>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</si>
  <si>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</si>
  <si>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</si>
  <si>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</si>
  <si>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</si>
  <si>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</si>
  <si>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</si>
  <si>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</si>
  <si>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</si>
  <si>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</si>
  <si>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</si>
  <si>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</si>
  <si>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</si>
  <si>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</si>
  <si>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</si>
  <si>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</si>
  <si>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</si>
  <si>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</si>
  <si>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</si>
  <si>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</si>
  <si>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</si>
  <si>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</si>
  <si>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</si>
  <si>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</si>
  <si>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</si>
  <si>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</si>
  <si>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</si>
  <si>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</si>
  <si>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</si>
  <si>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</si>
  <si>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</si>
  <si>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</si>
  <si>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</si>
  <si>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</si>
  <si>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</si>
  <si>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</si>
  <si>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</si>
  <si>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</si>
  <si>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</si>
  <si>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</si>
  <si>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</si>
  <si>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</si>
  <si>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</si>
  <si>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</si>
  <si>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</si>
  <si>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</si>
  <si>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</si>
  <si>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</si>
  <si>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</si>
  <si>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</si>
  <si>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</si>
  <si>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</si>
  <si>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</si>
  <si>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</si>
  <si>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</si>
  <si>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</si>
  <si>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</si>
  <si>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</si>
  <si>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</si>
  <si>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</si>
  <si>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</si>
  <si>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</si>
  <si>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</si>
  <si>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</si>
  <si>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</si>
  <si>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</si>
  <si>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</si>
  <si>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</si>
  <si>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</si>
  <si>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</si>
  <si>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</si>
  <si>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</si>
  <si>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</si>
  <si>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</si>
  <si>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</si>
  <si>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</si>
  <si>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</si>
  <si>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</si>
  <si>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</si>
  <si>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</si>
  <si>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</si>
  <si>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</si>
  <si>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</si>
  <si>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</si>
  <si>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</si>
  <si>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</si>
  <si>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</si>
  <si>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</si>
  <si>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</si>
  <si>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</si>
  <si>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</si>
  <si>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</si>
  <si>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</si>
  <si>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</si>
  <si>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</si>
  <si>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</si>
  <si>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</si>
  <si>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</si>
  <si>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</si>
  <si>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</si>
  <si>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</si>
  <si>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</si>
  <si>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</si>
  <si>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</si>
  <si>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</si>
  <si>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</si>
  <si>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</si>
  <si>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</si>
  <si>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</si>
  <si>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</si>
  <si>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</si>
  <si>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</si>
  <si>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</si>
  <si>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</si>
  <si>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</si>
  <si>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</si>
  <si>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</si>
  <si>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</si>
  <si>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</si>
  <si>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</si>
  <si>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</si>
  <si>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</si>
  <si>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</si>
  <si>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</si>
  <si>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</si>
  <si>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</si>
  <si>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</si>
  <si>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</si>
  <si>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</si>
  <si>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</si>
  <si>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</si>
  <si>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</si>
  <si>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</si>
  <si>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</si>
  <si>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</si>
  <si>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</si>
  <si>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</si>
  <si>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</si>
  <si>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</si>
  <si>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</si>
  <si>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</si>
  <si>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</si>
  <si>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</si>
  <si>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</si>
  <si>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</si>
  <si>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</si>
  <si>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</si>
  <si>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</si>
  <si>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</si>
  <si>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</si>
  <si>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</si>
  <si>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</si>
  <si>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</si>
  <si>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</si>
  <si>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</si>
  <si>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</si>
  <si>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</si>
  <si>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</si>
  <si>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</si>
  <si>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</si>
  <si>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</si>
  <si>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</si>
  <si>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</si>
  <si>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</si>
  <si>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</si>
  <si>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</si>
  <si>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</si>
  <si>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</si>
  <si>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</si>
  <si>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</si>
  <si>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</si>
  <si>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</si>
  <si>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</si>
  <si>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</si>
  <si>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</si>
  <si>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</si>
  <si>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</si>
  <si>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</si>
  <si>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</si>
  <si>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</si>
  <si>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</si>
  <si>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</si>
  <si>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</si>
  <si>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</si>
  <si>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</si>
  <si>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</si>
  <si>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</si>
  <si>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</si>
  <si>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</si>
  <si>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</si>
  <si>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</si>
  <si>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</si>
  <si>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</si>
  <si>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</si>
  <si>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</si>
  <si>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</si>
  <si>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</si>
  <si>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</si>
  <si>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</si>
  <si>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</si>
  <si>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</si>
  <si>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</si>
  <si>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</si>
  <si>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</si>
  <si>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</si>
  <si>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</si>
  <si>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</si>
  <si>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</si>
  <si>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</si>
  <si>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</si>
  <si>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</si>
  <si>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</si>
  <si>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</si>
  <si>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</si>
  <si>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</si>
  <si>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</si>
  <si>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</si>
  <si>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</si>
  <si>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</si>
  <si>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</si>
  <si>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</si>
  <si>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</si>
  <si>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</si>
  <si>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</si>
  <si>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</si>
  <si>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</si>
  <si>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</si>
  <si>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</si>
  <si>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</si>
  <si>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</si>
  <si>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</si>
  <si>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</si>
  <si>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</si>
  <si>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</si>
  <si>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</si>
  <si>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</si>
  <si>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</si>
  <si>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</si>
  <si>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</si>
  <si>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</si>
  <si>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</si>
  <si>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</si>
  <si>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</si>
  <si>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</si>
  <si>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</si>
  <si>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</si>
  <si>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</si>
  <si>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</si>
  <si>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</si>
  <si>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</si>
  <si>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</si>
  <si>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</si>
  <si>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</si>
  <si>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</si>
  <si>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</si>
  <si>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</si>
  <si>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</si>
  <si>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</si>
  <si>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</si>
  <si>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</si>
  <si>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</si>
  <si>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</si>
  <si>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</si>
  <si>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</si>
  <si>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</si>
  <si>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</si>
  <si>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</si>
  <si>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</si>
  <si>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</si>
  <si>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</si>
  <si>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</si>
  <si>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</si>
  <si>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</si>
  <si>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</si>
  <si>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</si>
  <si>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</si>
  <si>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</si>
  <si>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</si>
  <si>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</si>
  <si>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</si>
  <si>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</si>
  <si>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</si>
  <si>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</si>
  <si>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</si>
  <si>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</si>
  <si>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</si>
  <si>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</si>
  <si>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</si>
  <si>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</si>
  <si>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</si>
  <si>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</si>
  <si>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</si>
  <si>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</si>
  <si>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</si>
  <si>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</si>
  <si>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</si>
  <si>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</si>
  <si>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</si>
  <si>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</si>
  <si>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</si>
  <si>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</si>
  <si>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</si>
  <si>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</si>
  <si>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</si>
  <si>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</si>
  <si>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</si>
  <si>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</si>
  <si>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</si>
  <si>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</si>
  <si>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</si>
  <si>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</si>
  <si>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</si>
  <si>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</si>
  <si>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</si>
  <si>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</si>
  <si>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</si>
  <si>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</si>
  <si>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</si>
  <si>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</si>
  <si>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</si>
  <si>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</si>
  <si>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</si>
  <si>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</si>
  <si>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</si>
  <si>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</si>
  <si>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</si>
  <si>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</si>
  <si>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</si>
  <si>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</si>
  <si>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</si>
  <si>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</si>
  <si>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</si>
  <si>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</si>
  <si>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</si>
  <si>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</si>
  <si>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</si>
  <si>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</si>
  <si>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</si>
  <si>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</si>
  <si>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</si>
  <si>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</si>
  <si>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</si>
  <si>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</si>
  <si>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</si>
  <si>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</si>
  <si>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</si>
  <si>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</si>
  <si>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</si>
  <si>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</si>
  <si>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</si>
  <si>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</si>
  <si>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</si>
  <si>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</si>
  <si>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</si>
  <si>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</si>
  <si>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</si>
  <si>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</si>
  <si>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</si>
  <si>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</si>
  <si>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</si>
  <si>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</si>
  <si>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</si>
  <si>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</si>
  <si>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</si>
  <si>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</si>
  <si>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</si>
  <si>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</si>
  <si>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</si>
  <si>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</si>
  <si>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</si>
  <si>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</si>
  <si>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</si>
  <si>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</si>
  <si>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</si>
  <si>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</si>
  <si>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</si>
  <si>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</si>
  <si>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</si>
  <si>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</si>
  <si>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</si>
  <si>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</si>
  <si>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</si>
  <si>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</si>
  <si>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</si>
  <si>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</si>
  <si>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</si>
  <si>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</si>
  <si>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</si>
  <si>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</si>
  <si>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</si>
  <si>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</si>
  <si>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</si>
  <si>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</si>
  <si>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</si>
  <si>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</si>
  <si>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</si>
  <si>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</si>
  <si>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</si>
  <si>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</si>
  <si>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</si>
  <si>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</si>
  <si>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</si>
  <si>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</si>
  <si>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</si>
  <si>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</si>
  <si>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</si>
  <si>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</si>
  <si>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</si>
  <si>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</si>
  <si>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</si>
  <si>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</si>
  <si>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</si>
  <si>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</si>
  <si>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</si>
  <si>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</si>
  <si>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</si>
  <si>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</si>
  <si>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</si>
  <si>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</si>
  <si>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</si>
  <si>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</si>
  <si>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</si>
  <si>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</si>
  <si>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</si>
  <si>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</si>
  <si>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</si>
  <si>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</si>
  <si>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</si>
  <si>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</si>
  <si>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</si>
  <si>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</si>
  <si>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</si>
  <si>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</si>
  <si>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</si>
  <si>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</si>
  <si>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</si>
  <si>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</si>
  <si>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</si>
  <si>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</si>
  <si>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</si>
  <si>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</si>
  <si>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</si>
  <si>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</si>
  <si>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</si>
  <si>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</si>
  <si>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</si>
  <si>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</si>
  <si>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</si>
  <si>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</si>
  <si>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</si>
  <si>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</si>
  <si>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</si>
  <si>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</si>
  <si>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</si>
  <si>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</si>
  <si>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</si>
  <si>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</si>
  <si>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</si>
  <si>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</si>
  <si>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</si>
  <si>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</si>
  <si>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</si>
  <si>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</si>
  <si>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</si>
  <si>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</si>
  <si>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</si>
  <si>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</si>
  <si>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</si>
  <si>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</si>
  <si>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</si>
  <si>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</si>
  <si>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</si>
  <si>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</si>
  <si>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</si>
  <si>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</si>
  <si>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</si>
  <si>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</si>
  <si>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</si>
  <si>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</si>
  <si>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</si>
  <si>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</si>
  <si>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</si>
  <si>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</si>
  <si>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</si>
  <si>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</si>
  <si>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</si>
  <si>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</si>
  <si>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</si>
  <si>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</si>
  <si>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</si>
  <si>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</si>
  <si>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</si>
  <si>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</si>
  <si>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</si>
  <si>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</si>
  <si>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</si>
  <si>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</si>
  <si>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</si>
  <si>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</si>
  <si>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</si>
  <si>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</si>
  <si>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</si>
  <si>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</si>
  <si>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</si>
  <si>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</si>
  <si>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</si>
  <si>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</si>
  <si>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</si>
  <si>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</si>
  <si>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</si>
  <si>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</si>
  <si>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</si>
  <si>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</si>
  <si>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</si>
  <si>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</si>
  <si>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</si>
  <si>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</si>
  <si>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</si>
  <si>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</si>
  <si>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</si>
  <si>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</si>
  <si>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</si>
  <si>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</si>
  <si>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</si>
  <si>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</si>
  <si>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</si>
  <si>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</si>
  <si>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</si>
  <si>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</si>
  <si>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</si>
  <si>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</si>
  <si>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</si>
  <si>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</si>
  <si>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</si>
  <si>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</si>
  <si>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</si>
  <si>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</si>
  <si>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</si>
  <si>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</si>
  <si>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</si>
  <si>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</si>
  <si>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</si>
  <si>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</si>
  <si>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</si>
  <si>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</si>
  <si>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</si>
  <si>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</si>
  <si>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</si>
  <si>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</si>
  <si>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</si>
  <si>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</si>
  <si>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</si>
  <si>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</si>
  <si>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</si>
  <si>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</si>
  <si>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</si>
  <si>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</si>
  <si>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</si>
  <si>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</si>
  <si>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</si>
  <si>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</si>
  <si>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</si>
  <si>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</si>
  <si>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</si>
  <si>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</si>
  <si>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</si>
  <si>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</si>
  <si>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</si>
  <si>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</si>
  <si>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</si>
  <si>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</si>
  <si>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</si>
  <si>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</si>
  <si>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</si>
  <si>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</si>
  <si>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</si>
  <si>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</si>
  <si>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</si>
  <si>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</si>
  <si>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</si>
  <si>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</si>
  <si>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</si>
  <si>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</si>
  <si>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</si>
  <si>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</si>
  <si>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</si>
  <si>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</si>
  <si>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</si>
  <si>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</si>
  <si>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</si>
  <si>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</si>
  <si>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</si>
  <si>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</si>
  <si>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</si>
  <si>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</si>
  <si>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</si>
  <si>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</si>
  <si>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</si>
  <si>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</si>
  <si>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</si>
  <si>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</si>
  <si>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</si>
  <si>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</si>
  <si>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</si>
  <si>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</si>
  <si>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</si>
  <si>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</si>
  <si>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</si>
  <si>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</si>
  <si>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</si>
  <si>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</si>
  <si>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</si>
  <si>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</si>
  <si>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</si>
  <si>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</si>
  <si>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</si>
  <si>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</si>
  <si>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</si>
  <si>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</si>
  <si>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</si>
  <si>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</si>
  <si>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</si>
  <si>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</si>
  <si>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</si>
  <si>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</si>
  <si>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</si>
  <si>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</si>
  <si>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</si>
  <si>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</si>
  <si>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</si>
  <si>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</si>
  <si>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</si>
  <si>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</si>
  <si>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</si>
  <si>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</si>
  <si>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</si>
  <si>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</si>
  <si>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</si>
  <si>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</si>
  <si>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</si>
  <si>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</si>
  <si>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</si>
  <si>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</si>
  <si>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</si>
  <si>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</si>
  <si>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</si>
  <si>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</si>
  <si>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</si>
  <si>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</si>
  <si>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</si>
  <si>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</si>
  <si>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</si>
  <si>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</si>
  <si>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</si>
  <si>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</si>
  <si>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</si>
  <si>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</si>
  <si>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</si>
  <si>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</si>
  <si>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</si>
  <si>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</si>
  <si>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</si>
  <si>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</si>
  <si>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</si>
  <si>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</si>
  <si>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</si>
  <si>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</si>
  <si>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</si>
  <si>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</si>
  <si>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</si>
  <si>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</si>
  <si>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</si>
  <si>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</si>
  <si>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</si>
  <si>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</si>
  <si>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</si>
  <si>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</si>
  <si>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</si>
  <si>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</si>
  <si>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</si>
  <si>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</si>
  <si>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</si>
  <si>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</si>
  <si>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</si>
  <si>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</si>
  <si>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</si>
  <si>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</si>
  <si>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</si>
  <si>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</si>
  <si>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</si>
  <si>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</si>
  <si>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</si>
  <si>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</si>
  <si>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</si>
  <si>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</si>
  <si>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</si>
  <si>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</si>
  <si>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</si>
  <si>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</si>
  <si>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</si>
  <si>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</si>
  <si>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</si>
  <si>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</si>
  <si>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</si>
  <si>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</si>
  <si>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</si>
  <si>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</si>
  <si>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</si>
  <si>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</si>
  <si>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</si>
  <si>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</si>
  <si>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</si>
  <si>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</si>
  <si>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</si>
  <si>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</si>
  <si>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</si>
  <si>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</si>
  <si>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</si>
  <si>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</si>
  <si>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</si>
  <si>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</si>
  <si>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</si>
  <si>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</si>
  <si>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</si>
  <si>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</si>
  <si>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</si>
  <si>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</si>
  <si>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</si>
  <si>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</si>
  <si>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</si>
  <si>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</si>
  <si>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</si>
  <si>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</si>
  <si>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</si>
  <si>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</si>
  <si>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</si>
  <si>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</si>
  <si>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</si>
  <si>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</si>
  <si>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</si>
  <si>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</si>
  <si>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</si>
  <si>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</si>
  <si>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</si>
  <si>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</si>
  <si>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</si>
  <si>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</si>
  <si>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</si>
  <si>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</si>
  <si>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</si>
  <si>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</si>
  <si>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</si>
  <si>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</si>
  <si>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</si>
  <si>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</si>
  <si>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</si>
  <si>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</si>
  <si>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</si>
  <si>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</si>
  <si>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</si>
  <si>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</si>
  <si>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</si>
  <si>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</si>
  <si>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</si>
  <si>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</si>
  <si>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</si>
  <si>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</si>
  <si>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</si>
  <si>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</si>
  <si>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</si>
  <si>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</si>
  <si>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</si>
  <si>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</si>
  <si>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</si>
  <si>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</si>
  <si>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</si>
  <si>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</si>
  <si>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</si>
  <si>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</si>
  <si>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</si>
  <si>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</si>
  <si>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</si>
  <si>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</si>
  <si>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</si>
  <si>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</si>
  <si>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</si>
  <si>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</si>
  <si>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</si>
  <si>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</si>
  <si>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</si>
  <si>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</si>
  <si>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</si>
  <si>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</si>
  <si>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</si>
  <si>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</si>
  <si>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</si>
  <si>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</si>
  <si>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</si>
  <si>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</si>
  <si>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</si>
  <si>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</si>
  <si>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</si>
  <si>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</si>
  <si>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</si>
  <si>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</si>
  <si>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</si>
  <si>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</si>
  <si>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</si>
  <si>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</si>
  <si>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</si>
  <si>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</si>
  <si>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</si>
  <si>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</si>
  <si>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</si>
  <si>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</si>
  <si>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</si>
  <si>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</si>
  <si>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</si>
  <si>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</si>
  <si>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</si>
  <si>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</si>
  <si>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</si>
  <si>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</si>
  <si>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</si>
  <si>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</si>
  <si>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</si>
  <si>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</si>
  <si>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</si>
  <si>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</si>
  <si>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</si>
  <si>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</si>
  <si>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</si>
  <si>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</si>
  <si>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</si>
  <si>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</si>
  <si>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</si>
  <si>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</si>
  <si>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</si>
  <si>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</si>
  <si>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</si>
  <si>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</si>
  <si>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</si>
  <si>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</si>
  <si>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</si>
  <si>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</si>
  <si>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</si>
  <si>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</si>
  <si>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</si>
  <si>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</si>
  <si>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</si>
  <si>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</si>
  <si>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</si>
  <si>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</si>
  <si>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</si>
  <si>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</si>
  <si>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</si>
  <si>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</si>
  <si>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</si>
  <si>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</si>
  <si>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</si>
  <si>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</si>
  <si>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</si>
  <si>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</si>
  <si>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</si>
  <si>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</si>
  <si>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</si>
  <si>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</si>
  <si>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</si>
  <si>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</si>
  <si>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</si>
  <si>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</si>
  <si>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</si>
  <si>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</si>
  <si>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</si>
  <si>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</si>
  <si>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</si>
  <si>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</si>
  <si>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</si>
  <si>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</si>
  <si>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</si>
  <si>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</si>
  <si>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</si>
  <si>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</si>
  <si>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</si>
  <si>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</si>
  <si>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</si>
  <si>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</si>
  <si>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</si>
  <si>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</si>
  <si>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</si>
  <si>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</si>
  <si>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</si>
  <si>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</si>
  <si>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</si>
  <si>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</si>
  <si>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</si>
  <si>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</si>
  <si>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</si>
  <si>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</si>
  <si>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</si>
  <si>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</si>
  <si>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</si>
  <si>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</si>
  <si>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</si>
  <si>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</si>
  <si>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</si>
  <si>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</si>
  <si>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</si>
  <si>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</si>
  <si>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</si>
  <si>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</si>
  <si>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</si>
  <si>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</si>
  <si>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</si>
  <si>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</si>
  <si>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</si>
  <si>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</si>
  <si>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</si>
  <si>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</si>
  <si>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</si>
  <si>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</si>
  <si>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</si>
  <si>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</si>
  <si>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</si>
  <si>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</si>
  <si>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</si>
  <si>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</si>
  <si>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</si>
  <si>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</si>
  <si>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</si>
  <si>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</si>
  <si>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</si>
  <si>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</si>
  <si>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</si>
  <si>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</si>
  <si>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</si>
  <si>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</si>
  <si>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</si>
  <si>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</si>
  <si>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</si>
  <si>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</si>
  <si>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</si>
  <si>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</si>
  <si>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</si>
  <si>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</si>
  <si>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</si>
  <si>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</si>
  <si>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</si>
  <si>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</si>
  <si>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</si>
  <si>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</si>
  <si>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</si>
  <si>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</si>
  <si>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</si>
  <si>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</si>
  <si>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</si>
  <si>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</si>
  <si>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</si>
  <si>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</si>
  <si>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</si>
  <si>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</si>
  <si>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</si>
  <si>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</si>
  <si>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</si>
  <si>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</si>
  <si>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</si>
  <si>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</si>
  <si>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</si>
  <si>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</si>
  <si>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</si>
  <si>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</si>
  <si>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</si>
  <si>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</si>
  <si>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</si>
  <si>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</si>
  <si>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</si>
  <si>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</si>
  <si>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</si>
  <si>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</si>
  <si>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</si>
  <si>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</si>
  <si>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</si>
  <si>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</si>
  <si>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</si>
  <si>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</si>
  <si>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</si>
  <si>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</si>
  <si>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</si>
  <si>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</si>
  <si>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</si>
  <si>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</si>
  <si>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</si>
  <si>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</si>
  <si>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</si>
  <si>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</si>
  <si>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</si>
  <si>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</si>
  <si>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</si>
  <si>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</si>
  <si>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</si>
  <si>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</si>
  <si>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</si>
  <si>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</si>
  <si>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</si>
  <si>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</si>
  <si>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</si>
  <si>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</si>
  <si>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</si>
  <si>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</si>
  <si>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</si>
  <si>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</si>
  <si>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</si>
  <si>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</si>
  <si>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</si>
  <si>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</si>
  <si>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</si>
  <si>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</si>
  <si>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</si>
  <si>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</si>
  <si>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</si>
  <si>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</si>
  <si>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</si>
  <si>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</si>
  <si>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</si>
  <si>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</si>
  <si>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</si>
  <si>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</si>
  <si>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</si>
  <si>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</si>
  <si>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</si>
  <si>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</si>
  <si>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</si>
  <si>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</si>
  <si>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</si>
  <si>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</si>
  <si>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</si>
  <si>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</si>
  <si>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</si>
  <si>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</si>
  <si>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</si>
  <si>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</si>
  <si>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</si>
  <si>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</si>
  <si>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</si>
  <si>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</si>
  <si>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</si>
  <si>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</si>
  <si>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</si>
  <si>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</si>
  <si>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</si>
  <si>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</si>
  <si>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</si>
  <si>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</si>
  <si>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</si>
  <si>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</si>
  <si>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</si>
  <si>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</si>
  <si>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</si>
  <si>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</si>
  <si>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</si>
  <si>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</si>
  <si>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</si>
  <si>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</si>
  <si>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</si>
  <si>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</si>
  <si>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</si>
  <si>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</si>
  <si>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</si>
  <si>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</si>
  <si>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</si>
  <si>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</si>
  <si>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</si>
  <si>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</si>
  <si>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</si>
  <si>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</si>
  <si>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</si>
  <si>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</si>
  <si>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</si>
  <si>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</si>
  <si>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</si>
  <si>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</si>
  <si>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</si>
  <si>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</si>
  <si>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</si>
  <si>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</si>
  <si>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</si>
  <si>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</si>
  <si>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</si>
  <si>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</si>
  <si>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</si>
  <si>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</si>
  <si>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</si>
  <si>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</si>
  <si>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</si>
  <si>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</si>
  <si>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</si>
  <si>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</si>
  <si>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</si>
  <si>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</si>
  <si>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</si>
  <si>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</si>
  <si>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</si>
  <si>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</si>
  <si>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</si>
  <si>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</si>
  <si>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</si>
  <si>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</si>
  <si>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</si>
  <si>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</si>
  <si>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</si>
  <si>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</si>
  <si>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</si>
  <si>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</si>
  <si>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</si>
  <si>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</si>
  <si>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</si>
  <si>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</si>
  <si>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</si>
  <si>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</si>
  <si>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</si>
  <si>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</si>
  <si>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</si>
  <si>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</si>
  <si>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</si>
  <si>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</si>
  <si>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</si>
  <si>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</si>
  <si>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</si>
  <si>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</si>
  <si>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</si>
  <si>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</si>
  <si>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</si>
  <si>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</si>
  <si>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</si>
  <si>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</si>
  <si>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</si>
  <si>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</si>
  <si>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</si>
  <si>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</si>
  <si>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</si>
  <si>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</si>
  <si>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</si>
  <si>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</si>
  <si>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</si>
  <si>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</si>
  <si>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</si>
  <si>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</si>
  <si>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</si>
  <si>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</si>
  <si>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</si>
  <si>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</si>
  <si>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</si>
  <si>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</si>
  <si>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</si>
  <si>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</si>
  <si>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</si>
  <si>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</si>
  <si>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</si>
  <si>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</si>
  <si>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</si>
  <si>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</si>
  <si>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</si>
  <si>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</si>
  <si>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</si>
  <si>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</si>
  <si>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</si>
  <si>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</si>
  <si>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</si>
  <si>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</si>
  <si>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</si>
  <si>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</si>
  <si>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</si>
  <si>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</si>
  <si>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</si>
  <si>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</si>
  <si>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</si>
  <si>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</si>
  <si>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</si>
  <si>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</si>
  <si>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</si>
  <si>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</si>
  <si>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</si>
  <si>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</si>
  <si>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</si>
  <si>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</si>
  <si>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</si>
  <si>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</si>
  <si>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</si>
  <si>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</si>
  <si>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</si>
  <si>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</si>
  <si>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</si>
  <si>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</si>
  <si>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</si>
  <si>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</si>
  <si>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</si>
  <si>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</si>
  <si>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</si>
  <si>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</si>
  <si>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</si>
  <si>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</si>
  <si>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</si>
  <si>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</si>
  <si>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</si>
  <si>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</si>
  <si>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</si>
  <si>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</si>
  <si>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</si>
  <si>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</si>
  <si>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</si>
  <si>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</si>
  <si>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</si>
  <si>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</si>
  <si>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</si>
  <si>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</si>
  <si>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</si>
  <si>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</si>
  <si>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</si>
  <si>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</si>
  <si>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</si>
  <si>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</si>
  <si>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</si>
  <si>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</si>
  <si>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</si>
  <si>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</si>
  <si>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</si>
  <si>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</si>
  <si>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</si>
  <si>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</si>
  <si>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</si>
  <si>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</si>
  <si>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</si>
  <si>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</si>
  <si>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</si>
  <si>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</si>
  <si>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</si>
  <si>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</si>
  <si>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</si>
  <si>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</si>
  <si>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</si>
  <si>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</si>
  <si>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</si>
  <si>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</si>
  <si>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</si>
  <si>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</si>
  <si>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</si>
  <si>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</si>
  <si>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</si>
  <si>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</si>
  <si>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</si>
  <si>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</si>
  <si>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</si>
  <si>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</si>
  <si>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</si>
  <si>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</si>
  <si>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</si>
  <si>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</si>
  <si>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</si>
  <si>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</si>
  <si>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</si>
  <si>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</si>
  <si>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</si>
  <si>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</si>
  <si>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</si>
  <si>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</si>
  <si>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</si>
  <si>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</si>
  <si>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</si>
  <si>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</si>
  <si>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</si>
  <si>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</si>
  <si>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</si>
  <si>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</si>
  <si>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</si>
  <si>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</si>
  <si>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</si>
  <si>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</si>
  <si>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</si>
  <si>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</si>
  <si>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</si>
  <si>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</si>
  <si>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</si>
  <si>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</si>
  <si>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</si>
  <si>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</si>
  <si>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</si>
  <si>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</si>
  <si>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</si>
  <si>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</si>
  <si>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</si>
  <si>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</si>
  <si>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</si>
  <si>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</si>
  <si>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</si>
  <si>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</si>
  <si>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</si>
  <si>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</si>
  <si>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</si>
  <si>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</si>
  <si>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</si>
  <si>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</si>
  <si>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</si>
  <si>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</si>
  <si>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</si>
  <si>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</si>
  <si>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</si>
  <si>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</si>
  <si>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</si>
  <si>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</si>
  <si>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</si>
  <si>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</si>
  <si>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</si>
  <si>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</si>
  <si>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</si>
  <si>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</si>
  <si>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</si>
  <si>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</si>
  <si>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</si>
  <si>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</si>
  <si>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</si>
  <si>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</si>
  <si>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</si>
  <si>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</si>
  <si>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</si>
  <si>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</si>
  <si>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</si>
  <si>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</si>
  <si>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</si>
  <si>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</si>
  <si>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</si>
  <si>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</si>
  <si>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</si>
  <si>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</si>
  <si>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</si>
  <si>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</si>
  <si>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</si>
  <si>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</si>
  <si>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</si>
  <si>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</si>
  <si>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</si>
  <si>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</si>
  <si>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</si>
  <si>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</si>
  <si>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</si>
  <si>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</si>
  <si>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</si>
  <si>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</si>
  <si>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</si>
  <si>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</si>
  <si>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</si>
  <si>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</si>
  <si>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</si>
  <si>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</si>
  <si>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</si>
  <si>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</si>
  <si>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</si>
  <si>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</si>
  <si>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</si>
  <si>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</si>
  <si>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</si>
  <si>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</si>
  <si>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</si>
  <si>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</si>
  <si>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</si>
  <si>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</si>
  <si>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</si>
  <si>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</si>
  <si>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</si>
  <si>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</si>
  <si>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</si>
  <si>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</si>
  <si>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</si>
  <si>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</si>
  <si>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</si>
  <si>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</si>
  <si>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</si>
  <si>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</si>
  <si>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</si>
  <si>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</si>
  <si>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</si>
  <si>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</si>
  <si>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</si>
  <si>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</si>
  <si>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</si>
  <si>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</si>
  <si>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</si>
  <si>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</si>
  <si>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</si>
  <si>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</si>
  <si>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</si>
  <si>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</si>
  <si>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</si>
  <si>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</si>
  <si>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</si>
  <si>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</si>
  <si>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</si>
  <si>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</si>
  <si>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</si>
  <si>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</si>
  <si>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</si>
  <si>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</si>
  <si>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</si>
  <si>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</si>
  <si>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</si>
  <si>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</si>
  <si>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</si>
  <si>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</si>
  <si>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</si>
  <si>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</si>
  <si>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</si>
  <si>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</si>
  <si>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</si>
  <si>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</si>
  <si>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</si>
  <si>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</si>
  <si>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</si>
  <si>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</si>
  <si>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</si>
  <si>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</si>
  <si>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</si>
  <si>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</si>
  <si>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</si>
  <si>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</si>
  <si>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</si>
  <si>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</si>
  <si>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</si>
  <si>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</si>
  <si>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</si>
  <si>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</si>
  <si>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</si>
  <si>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</si>
  <si>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</si>
  <si>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</si>
  <si>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</si>
  <si>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</si>
  <si>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</si>
  <si>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</si>
  <si>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</si>
  <si>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</si>
  <si>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</si>
  <si>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</si>
  <si>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</si>
  <si>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</si>
  <si>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</si>
  <si>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</si>
  <si>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</si>
  <si>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</si>
  <si>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</si>
  <si>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</si>
  <si>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</si>
  <si>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</si>
  <si>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</si>
  <si>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</si>
  <si>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</si>
  <si>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</si>
  <si>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</si>
  <si>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</si>
  <si>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</si>
  <si>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</si>
  <si>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</si>
  <si>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</si>
  <si>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</si>
  <si>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</si>
  <si>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</si>
  <si>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</si>
  <si>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</si>
  <si>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</si>
  <si>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</si>
  <si>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</si>
  <si>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</si>
  <si>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</si>
  <si>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</si>
  <si>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</si>
  <si>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</si>
  <si>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</si>
  <si>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</si>
  <si>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</si>
  <si>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</si>
  <si>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</si>
  <si>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</si>
  <si>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</si>
  <si>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</si>
  <si>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</si>
  <si>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</si>
  <si>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</si>
  <si>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</si>
  <si>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</si>
  <si>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</si>
  <si>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</si>
  <si>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</si>
  <si>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</si>
  <si>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</si>
  <si>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</si>
  <si>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</si>
  <si>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</si>
  <si>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</si>
  <si>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</si>
  <si>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</si>
  <si>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</si>
  <si>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</si>
  <si>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</si>
  <si>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</si>
  <si>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</si>
  <si>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</si>
  <si>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</si>
  <si>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</si>
  <si>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</si>
  <si>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</si>
  <si>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</si>
  <si>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</si>
  <si>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</si>
  <si>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</si>
  <si>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</si>
  <si>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</si>
  <si>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</si>
  <si>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</si>
  <si>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</si>
  <si>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</si>
  <si>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</si>
  <si>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</si>
  <si>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</si>
  <si>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</si>
  <si>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</si>
  <si>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</si>
  <si>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</si>
  <si>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</si>
  <si>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</si>
  <si>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</si>
  <si>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</si>
  <si>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</si>
  <si>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</si>
  <si>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</si>
  <si>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</si>
  <si>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</si>
  <si>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</si>
  <si>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</si>
  <si>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</si>
  <si>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</si>
  <si>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</si>
  <si>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</si>
  <si>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</si>
  <si>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</si>
  <si>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</si>
  <si>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</si>
  <si>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</si>
  <si>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</si>
  <si>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</si>
  <si>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</si>
  <si>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</si>
  <si>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</si>
  <si>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</si>
  <si>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</si>
  <si>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</si>
  <si>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</si>
  <si>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</si>
  <si>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</si>
  <si>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</si>
  <si>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</si>
  <si>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</si>
  <si>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</si>
  <si>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</si>
  <si>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</si>
  <si>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</si>
  <si>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</si>
  <si>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</si>
  <si>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</si>
  <si>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</si>
  <si>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</si>
  <si>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</si>
  <si>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</si>
  <si>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</si>
  <si>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</si>
  <si>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</si>
  <si>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</si>
  <si>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</si>
  <si>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</si>
  <si>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</si>
  <si>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</si>
  <si>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</si>
  <si>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</si>
  <si>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</si>
  <si>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</si>
  <si>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</si>
  <si>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</si>
  <si>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</si>
  <si>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</si>
  <si>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</si>
  <si>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</si>
  <si>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</si>
  <si>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</si>
  <si>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</si>
  <si>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</si>
  <si>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</si>
  <si>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</si>
  <si>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</si>
  <si>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</si>
  <si>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</si>
  <si>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</si>
  <si>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</si>
  <si>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</si>
  <si>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</si>
  <si>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</si>
  <si>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</si>
  <si>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</si>
  <si>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</si>
  <si>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</si>
  <si>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</si>
  <si>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</si>
  <si>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</si>
  <si>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</si>
  <si>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</si>
  <si>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</si>
  <si>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</si>
  <si>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</si>
  <si>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</si>
  <si>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</si>
  <si>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</si>
  <si>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</si>
  <si>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</si>
  <si>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</si>
  <si>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</si>
  <si>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</si>
  <si>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</si>
  <si>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</si>
  <si>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</si>
  <si>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</si>
  <si>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</si>
  <si>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</si>
  <si>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</si>
  <si>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</si>
  <si>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</si>
  <si>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</si>
  <si>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</si>
  <si>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</si>
  <si>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</si>
  <si>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</si>
  <si>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</si>
  <si>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</si>
  <si>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</si>
  <si>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</si>
  <si>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</si>
  <si>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</si>
  <si>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</si>
  <si>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</si>
  <si>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</si>
  <si>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</si>
  <si>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</si>
  <si>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</si>
  <si>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</si>
  <si>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</si>
  <si>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</si>
  <si>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</si>
  <si>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</si>
  <si>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</si>
  <si>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</si>
  <si>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</si>
  <si>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</si>
  <si>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</si>
  <si>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</si>
  <si>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</si>
  <si>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</si>
  <si>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</si>
  <si>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</si>
  <si>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</si>
  <si>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</si>
  <si>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</si>
  <si>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</si>
  <si>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</si>
  <si>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</si>
  <si>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</si>
  <si>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</si>
  <si>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</si>
  <si>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</si>
  <si>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</si>
  <si>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</si>
  <si>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</si>
  <si>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</si>
  <si>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</si>
  <si>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</si>
  <si>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</si>
  <si>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</si>
  <si>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</si>
  <si>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</si>
  <si>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</si>
  <si>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</si>
  <si>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</si>
  <si>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</si>
  <si>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</si>
  <si>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</si>
  <si>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</si>
  <si>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</si>
  <si>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</si>
  <si>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</si>
  <si>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</si>
  <si>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</si>
  <si>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</si>
  <si>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</si>
  <si>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</si>
  <si>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</si>
  <si>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</si>
  <si>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</si>
  <si>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</si>
  <si>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</si>
  <si>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</si>
  <si>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</si>
  <si>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</si>
  <si>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</si>
  <si>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</si>
  <si>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</si>
  <si>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</si>
  <si>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</si>
  <si>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</si>
  <si>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</si>
  <si>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</si>
  <si>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</si>
  <si>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</si>
  <si>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</si>
  <si>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</si>
  <si>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</si>
  <si>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</si>
  <si>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</si>
  <si>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</si>
  <si>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</si>
  <si>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</si>
  <si>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</si>
  <si>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</si>
  <si>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</si>
  <si>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</si>
  <si>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</si>
  <si>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</si>
  <si>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</si>
  <si>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</si>
  <si>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</si>
  <si>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</si>
  <si>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</si>
  <si>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</si>
  <si>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</si>
  <si>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</si>
  <si>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</si>
  <si>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</si>
  <si>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</si>
  <si>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</si>
  <si>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</si>
  <si>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</si>
  <si>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</si>
  <si>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</si>
  <si>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</si>
  <si>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</si>
  <si>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</si>
  <si>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</si>
  <si>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</si>
  <si>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</si>
  <si>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</si>
  <si>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</si>
  <si>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</si>
  <si>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</si>
  <si>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</si>
  <si>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</si>
  <si>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</si>
  <si>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</si>
  <si>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</si>
  <si>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</si>
  <si>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</si>
  <si>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</si>
  <si>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</si>
  <si>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</si>
  <si>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</si>
  <si>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</si>
  <si>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</si>
  <si>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</si>
  <si>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</si>
  <si>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</si>
  <si>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</si>
  <si>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</si>
  <si>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</si>
  <si>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</si>
  <si>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</si>
  <si>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</si>
  <si>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</si>
  <si>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</si>
  <si>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</si>
  <si>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</si>
  <si>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</si>
  <si>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</si>
  <si>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</si>
  <si>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</si>
  <si>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</si>
  <si>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</si>
  <si>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</si>
  <si>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</si>
  <si>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</si>
  <si>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</si>
  <si>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</si>
  <si>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</si>
  <si>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</si>
  <si>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</si>
  <si>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</si>
  <si>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</si>
  <si>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</si>
  <si>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</si>
  <si>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</si>
  <si>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</si>
  <si>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</si>
  <si>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</si>
  <si>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</si>
  <si>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</si>
  <si>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</si>
  <si>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</si>
  <si>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</si>
  <si>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</si>
  <si>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</si>
  <si>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</si>
  <si>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</si>
  <si>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</si>
  <si>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</si>
  <si>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</si>
  <si>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</si>
  <si>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</si>
  <si>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</si>
  <si>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</si>
  <si>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</si>
  <si>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</si>
  <si>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</si>
  <si>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</si>
  <si>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</si>
  <si>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</si>
  <si>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</si>
  <si>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</si>
  <si>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</si>
  <si>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</si>
  <si>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</si>
  <si>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</si>
  <si>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</si>
  <si>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</si>
  <si>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</si>
  <si>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</si>
  <si>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</si>
  <si>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</si>
  <si>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</si>
  <si>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</si>
  <si>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</si>
  <si>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</si>
  <si>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</si>
  <si>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</si>
  <si>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</si>
  <si>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</si>
  <si>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</si>
  <si>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</si>
  <si>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</si>
  <si>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</si>
  <si>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</si>
  <si>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</si>
  <si>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</si>
  <si>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</si>
  <si>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</si>
  <si>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</si>
  <si>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</si>
  <si>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</si>
  <si>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</si>
  <si>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</si>
  <si>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</si>
  <si>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</si>
  <si>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</si>
  <si>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</si>
  <si>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</si>
  <si>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</si>
  <si>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</si>
  <si>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</si>
  <si>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</si>
  <si>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</si>
  <si>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</si>
  <si>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</si>
  <si>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</si>
  <si>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</si>
  <si>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</si>
  <si>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</si>
  <si>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</si>
  <si>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</si>
  <si>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</si>
  <si>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</si>
  <si>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</si>
  <si>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</si>
  <si>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</si>
  <si>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</si>
  <si>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</si>
  <si>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</si>
  <si>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</si>
  <si>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</si>
  <si>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</si>
  <si>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</si>
  <si>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</si>
  <si>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</si>
  <si>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</si>
  <si>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</si>
  <si>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</si>
  <si>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</si>
  <si>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</si>
  <si>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</si>
  <si>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</si>
  <si>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</si>
  <si>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</si>
  <si>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</si>
  <si>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</si>
  <si>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</si>
  <si>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</si>
  <si>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</si>
  <si>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</si>
  <si>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</si>
  <si>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</si>
  <si>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</si>
  <si>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</si>
  <si>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</si>
  <si>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</si>
  <si>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</si>
  <si>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</si>
  <si>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</si>
  <si>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</si>
  <si>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</si>
  <si>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</si>
  <si>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</si>
  <si>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</si>
  <si>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</si>
  <si>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</si>
  <si>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</si>
  <si>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</si>
  <si>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</si>
  <si>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</si>
  <si>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</si>
  <si>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</si>
  <si>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</si>
  <si>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</si>
  <si>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</si>
  <si>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</si>
  <si>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</si>
  <si>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</si>
  <si>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</si>
  <si>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</si>
  <si>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</si>
  <si>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</si>
  <si>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</si>
  <si>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</si>
  <si>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</si>
  <si>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</si>
  <si>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</si>
  <si>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</si>
  <si>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</si>
  <si>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</si>
  <si>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</si>
  <si>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</si>
  <si>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</si>
  <si>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</si>
  <si>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</si>
  <si>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</si>
  <si>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</si>
  <si>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</si>
  <si>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</si>
  <si>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</si>
  <si>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</si>
  <si>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</si>
  <si>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</si>
  <si>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</si>
  <si>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</si>
  <si>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</si>
  <si>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</si>
  <si>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</si>
  <si>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</si>
  <si>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</si>
  <si>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</si>
  <si>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</si>
  <si>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</si>
  <si>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</si>
  <si>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</si>
  <si>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</si>
  <si>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</si>
  <si>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</si>
  <si>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</si>
  <si>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</si>
  <si>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</si>
  <si>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</si>
  <si>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</si>
  <si>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</si>
  <si>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</si>
  <si>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</si>
  <si>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</si>
  <si>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</si>
  <si>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</si>
  <si>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</si>
  <si>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</si>
  <si>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</si>
  <si>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</si>
  <si>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</si>
  <si>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</si>
  <si>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</si>
  <si>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</si>
  <si>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</si>
  <si>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</si>
  <si>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</si>
  <si>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</si>
  <si>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</si>
  <si>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</si>
  <si>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</si>
  <si>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</si>
  <si>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</si>
  <si>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</si>
  <si>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</si>
  <si>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</si>
  <si>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</si>
  <si>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</si>
  <si>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</si>
  <si>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</si>
  <si>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</si>
  <si>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</si>
  <si>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</si>
  <si>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</si>
  <si>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</si>
  <si>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</si>
  <si>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</si>
  <si>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</si>
  <si>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</si>
  <si>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</si>
  <si>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</si>
  <si>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</si>
  <si>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</si>
  <si>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</si>
  <si>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</si>
  <si>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</si>
  <si>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</si>
  <si>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</si>
  <si>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</si>
  <si>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</si>
  <si>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</si>
  <si>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</si>
  <si>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</si>
  <si>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</si>
  <si>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</si>
  <si>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</si>
  <si>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</si>
  <si>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</si>
  <si>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</si>
  <si>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</si>
  <si>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</si>
  <si>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</si>
  <si>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</si>
  <si>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</si>
  <si>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</si>
  <si>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</si>
  <si>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</si>
  <si>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</si>
  <si>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</si>
  <si>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</si>
  <si>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</si>
  <si>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</si>
  <si>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</si>
  <si>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</si>
  <si>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</si>
  <si>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</si>
  <si>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</si>
  <si>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</si>
  <si>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</si>
  <si>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</si>
  <si>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</si>
  <si>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</si>
  <si>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</si>
  <si>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</si>
  <si>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</si>
  <si>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</si>
  <si>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</si>
  <si>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</si>
  <si>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</si>
  <si>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</si>
  <si>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</si>
  <si>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</si>
  <si>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</si>
  <si>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</si>
  <si>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</si>
  <si>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</si>
  <si>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</si>
  <si>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</si>
  <si>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</si>
  <si>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</si>
  <si>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</si>
  <si>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</si>
  <si>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</si>
  <si>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</si>
  <si>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</si>
  <si>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</si>
  <si>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</si>
  <si>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</si>
  <si>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</si>
  <si>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</si>
  <si>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</si>
  <si>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</si>
  <si>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</si>
  <si>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</si>
  <si>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</si>
  <si>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</si>
  <si>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</si>
  <si>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</si>
  <si>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</si>
  <si>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</si>
  <si>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</si>
  <si>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</si>
  <si>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</si>
  <si>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</si>
  <si>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</si>
  <si>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</si>
  <si>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</si>
  <si>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</si>
  <si>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</si>
  <si>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</si>
  <si>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</si>
  <si>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</si>
  <si>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</si>
  <si>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</si>
  <si>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</si>
  <si>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</si>
  <si>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</si>
  <si>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</si>
  <si>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</si>
  <si>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</si>
  <si>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</si>
  <si>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</si>
  <si>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</si>
  <si>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</si>
  <si>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</si>
  <si>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</si>
  <si>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</si>
  <si>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</si>
  <si>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</si>
  <si>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</si>
  <si>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</si>
  <si>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</si>
  <si>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</si>
  <si>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</si>
  <si>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</si>
  <si>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</si>
  <si>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</si>
  <si>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</si>
  <si>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</si>
  <si>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</si>
  <si>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</si>
  <si>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</si>
  <si>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</si>
  <si>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</si>
  <si>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</si>
  <si>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</si>
  <si>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</si>
  <si>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</si>
  <si>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</si>
  <si>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</si>
  <si>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</si>
  <si>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</si>
  <si>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</si>
  <si>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</si>
  <si>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</si>
  <si>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</si>
  <si>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</si>
  <si>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</si>
  <si>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</si>
  <si>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</si>
  <si>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</si>
  <si>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</si>
  <si>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</si>
  <si>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</si>
  <si>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</si>
  <si>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</si>
  <si>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</si>
  <si>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</si>
  <si>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</si>
  <si>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</si>
  <si>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</si>
  <si>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</si>
  <si>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</si>
  <si>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</si>
  <si>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</si>
  <si>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</si>
  <si>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</si>
  <si>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</si>
  <si>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</si>
  <si>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</si>
  <si>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</si>
  <si>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</si>
  <si>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</si>
  <si>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</si>
  <si>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</si>
  <si>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</si>
  <si>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</si>
  <si>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</si>
  <si>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</si>
  <si>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</si>
  <si>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</si>
  <si>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</si>
  <si>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</si>
  <si>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</si>
  <si>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</si>
  <si>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</si>
  <si>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</si>
  <si>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</si>
  <si>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</si>
  <si>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</si>
  <si>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</si>
  <si>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</si>
  <si>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</si>
  <si>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</si>
  <si>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</si>
  <si>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</si>
  <si>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</si>
  <si>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</si>
  <si>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</si>
  <si>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</si>
  <si>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</si>
  <si>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</si>
  <si>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</si>
  <si>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</si>
  <si>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</si>
  <si>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</si>
  <si>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</si>
  <si>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</si>
  <si>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</si>
  <si>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</si>
  <si>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</si>
  <si>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</si>
  <si>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</si>
  <si>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</si>
  <si>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</si>
  <si>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</si>
  <si>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</si>
  <si>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</si>
  <si>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</si>
  <si>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</si>
  <si>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</si>
  <si>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</si>
  <si>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</si>
  <si>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</si>
  <si>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</si>
  <si>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</si>
  <si>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</si>
  <si>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</si>
  <si>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</si>
  <si>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</si>
  <si>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</si>
  <si>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</si>
  <si>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</si>
  <si>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</si>
  <si>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</si>
  <si>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</si>
  <si>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</si>
  <si>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</si>
  <si>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</si>
  <si>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</si>
  <si>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</si>
  <si>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</si>
  <si>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</si>
  <si>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</si>
  <si>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</si>
  <si>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</si>
  <si>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</si>
  <si>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</si>
  <si>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</si>
  <si>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</si>
  <si>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</si>
  <si>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</si>
  <si>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</si>
  <si>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</si>
  <si>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</si>
  <si>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</si>
  <si>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</si>
  <si>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</si>
  <si>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</si>
  <si>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</si>
  <si>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</si>
  <si>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</si>
  <si>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</si>
  <si>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</si>
  <si>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</si>
  <si>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</si>
  <si>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</si>
  <si>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</si>
  <si>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</si>
  <si>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</si>
  <si>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</si>
  <si>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</si>
  <si>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</si>
  <si>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</si>
  <si>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</si>
  <si>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</si>
  <si>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</si>
  <si>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</si>
  <si>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</si>
  <si>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</si>
  <si>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</si>
  <si>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</si>
  <si>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</si>
  <si>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</si>
  <si>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</si>
  <si>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</si>
  <si>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</si>
  <si>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</si>
  <si>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</si>
  <si>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</si>
  <si>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</si>
  <si>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</si>
  <si>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</si>
  <si>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</si>
  <si>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</si>
  <si>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</si>
  <si>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</si>
  <si>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</si>
  <si>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</si>
  <si>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</si>
  <si>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</si>
  <si>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</si>
  <si>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</si>
  <si>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</si>
  <si>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</si>
  <si>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</si>
  <si>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</si>
  <si>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</si>
  <si>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</si>
  <si>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</si>
  <si>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</si>
  <si>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</si>
  <si>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</si>
  <si>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</si>
  <si>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</si>
  <si>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</si>
  <si>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</si>
  <si>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</si>
  <si>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</si>
  <si>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</si>
  <si>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</si>
  <si>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</si>
  <si>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</si>
  <si>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</si>
  <si>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</si>
  <si>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</si>
  <si>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</si>
  <si>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</si>
  <si>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</si>
  <si>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</si>
  <si>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</si>
  <si>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</si>
  <si>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</si>
  <si>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</si>
  <si>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</si>
  <si>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</si>
  <si>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</si>
  <si>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</si>
  <si>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</si>
  <si>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</si>
  <si>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</si>
  <si>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</si>
  <si>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</si>
  <si>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</si>
  <si>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</si>
  <si>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</si>
  <si>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</si>
  <si>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</si>
  <si>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</si>
  <si>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</si>
  <si>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</si>
  <si>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</si>
  <si>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</si>
  <si>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</si>
  <si>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</si>
  <si>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</si>
  <si>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</si>
  <si>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</si>
  <si>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</si>
  <si>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</si>
  <si>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</si>
  <si>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</si>
  <si>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</si>
  <si>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</si>
  <si>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</si>
  <si>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</si>
  <si>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</si>
  <si>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</si>
  <si>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</si>
  <si>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</si>
  <si>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</si>
  <si>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</si>
  <si>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</si>
  <si>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</si>
  <si>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</si>
  <si>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</si>
  <si>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</si>
  <si>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</si>
  <si>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</si>
  <si>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</si>
  <si>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</si>
  <si>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</si>
  <si>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</si>
  <si>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</si>
  <si>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</si>
  <si>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</si>
  <si>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</si>
  <si>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</si>
  <si>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</si>
  <si>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</si>
  <si>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</si>
  <si>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</si>
  <si>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</si>
  <si>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</si>
  <si>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</si>
  <si>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</si>
  <si>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</si>
  <si>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</si>
  <si>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</si>
  <si>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</si>
  <si>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</si>
  <si>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</si>
  <si>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</si>
  <si>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</si>
  <si>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</si>
  <si>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</si>
  <si>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</si>
  <si>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</si>
  <si>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</si>
  <si>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</si>
  <si>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</si>
  <si>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</si>
  <si>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</si>
  <si>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</si>
  <si>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</si>
  <si>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</si>
  <si>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</si>
  <si>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</si>
  <si>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</si>
  <si>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</si>
  <si>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</si>
  <si>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</si>
  <si>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</si>
  <si>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</si>
  <si>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</si>
  <si>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</si>
  <si>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</si>
  <si>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</si>
  <si>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</si>
  <si>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</si>
  <si>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</si>
  <si>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</si>
  <si>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</si>
  <si>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</si>
  <si>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</si>
  <si>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</si>
  <si>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</si>
  <si>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</si>
  <si>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</si>
  <si>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</si>
  <si>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</si>
  <si>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</si>
  <si>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</si>
  <si>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</si>
  <si>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</si>
  <si>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</si>
  <si>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</si>
  <si>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</si>
  <si>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</si>
  <si>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</si>
  <si>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</si>
  <si>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</si>
  <si>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</si>
  <si>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</si>
  <si>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</si>
  <si>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</si>
  <si>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</si>
  <si>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</si>
  <si>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</si>
  <si>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</si>
  <si>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</si>
  <si>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</si>
  <si>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</si>
  <si>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</si>
  <si>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</si>
  <si>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</si>
  <si>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</si>
  <si>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</si>
  <si>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</si>
  <si>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</si>
  <si>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</si>
  <si>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</si>
  <si>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</si>
  <si>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</si>
  <si>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</si>
  <si>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</si>
  <si>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</si>
  <si>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</si>
  <si>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</si>
  <si>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</si>
  <si>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</si>
  <si>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</si>
  <si>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</si>
  <si>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</si>
  <si>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</si>
  <si>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</si>
  <si>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</si>
  <si>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</si>
  <si>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</si>
  <si>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</si>
  <si>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</si>
  <si>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</si>
  <si>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</si>
  <si>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</si>
  <si>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</si>
  <si>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</si>
  <si>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</si>
  <si>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</si>
  <si>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</si>
  <si>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</si>
  <si>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</si>
  <si>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</si>
  <si>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</si>
  <si>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</si>
  <si>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</si>
  <si>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</si>
  <si>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</si>
  <si>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</si>
  <si>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</si>
  <si>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</si>
  <si>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</si>
  <si>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</si>
  <si>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</si>
  <si>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</si>
  <si>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</si>
  <si>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</si>
  <si>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</si>
  <si>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</si>
  <si>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</si>
  <si>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</si>
  <si>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</si>
  <si>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</si>
  <si>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</si>
  <si>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</si>
  <si>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</si>
  <si>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</si>
  <si>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</si>
  <si>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</si>
  <si>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</si>
  <si>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</si>
  <si>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</si>
  <si>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</si>
  <si>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</si>
  <si>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</si>
  <si>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</si>
  <si>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</si>
  <si>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</si>
  <si>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</si>
  <si>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</si>
  <si>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</si>
  <si>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</si>
  <si>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</si>
  <si>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</si>
  <si>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</si>
  <si>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</si>
  <si>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</si>
  <si>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</si>
  <si>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</si>
  <si>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</si>
  <si>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</si>
  <si>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</si>
  <si>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</si>
  <si>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</si>
  <si>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</si>
  <si>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</si>
  <si>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</si>
  <si>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</si>
  <si>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</si>
  <si>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</si>
  <si>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</si>
  <si>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</si>
  <si>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</si>
  <si>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</si>
  <si>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</si>
  <si>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</si>
  <si>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</si>
  <si>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</si>
  <si>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</si>
  <si>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</si>
  <si>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</si>
  <si>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</si>
  <si>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</si>
  <si>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</si>
  <si>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</si>
  <si>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</si>
  <si>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</si>
  <si>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</si>
  <si>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</si>
  <si>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</si>
  <si>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</si>
  <si>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</si>
  <si>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</si>
  <si>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</si>
  <si>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</si>
  <si>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</si>
  <si>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</si>
  <si>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</si>
  <si>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</si>
  <si>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</si>
  <si>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</si>
  <si>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</si>
  <si>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</si>
  <si>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</si>
  <si>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</si>
  <si>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</si>
  <si>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</si>
  <si>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</si>
  <si>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</si>
  <si>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</si>
  <si>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</si>
  <si>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</si>
  <si>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</si>
  <si>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</si>
  <si>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</si>
  <si>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</si>
  <si>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</si>
  <si>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</si>
  <si>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</si>
  <si>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</si>
  <si>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</si>
  <si>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</si>
  <si>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</si>
  <si>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</si>
  <si>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</si>
  <si>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</si>
  <si>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</si>
  <si>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</si>
  <si>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</si>
  <si>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</si>
  <si>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</si>
  <si>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</si>
  <si>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</si>
  <si>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</si>
  <si>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</si>
  <si>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</si>
  <si>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</si>
  <si>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</si>
  <si>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</si>
  <si>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</si>
  <si>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</si>
  <si>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</si>
  <si>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</si>
  <si>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</si>
  <si>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</si>
  <si>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</si>
  <si>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</si>
  <si>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</si>
  <si>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</si>
  <si>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</si>
  <si>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</si>
  <si>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</si>
  <si>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</si>
  <si>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</si>
  <si>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</si>
  <si>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</si>
  <si>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</si>
  <si>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</si>
  <si>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</si>
  <si>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</si>
  <si>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</si>
  <si>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</si>
  <si>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</si>
  <si>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</si>
  <si>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</si>
  <si>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</si>
  <si>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</si>
  <si>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</si>
  <si>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</si>
  <si>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</si>
  <si>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</si>
  <si>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</si>
  <si>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</si>
  <si>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</si>
  <si>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</si>
  <si>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</si>
  <si>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</si>
  <si>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</si>
  <si>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</si>
  <si>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</si>
  <si>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</si>
  <si>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</si>
  <si>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</si>
  <si>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</si>
  <si>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</si>
  <si>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</si>
  <si>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</si>
  <si>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</si>
  <si>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</si>
  <si>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</si>
  <si>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</si>
  <si>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</si>
  <si>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</si>
  <si>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</si>
  <si>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</si>
  <si>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</si>
  <si>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</si>
  <si>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</si>
  <si>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</si>
  <si>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</si>
  <si>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</si>
  <si>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</si>
  <si>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</si>
  <si>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</si>
  <si>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</si>
  <si>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</si>
  <si>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</si>
  <si>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</si>
  <si>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</si>
  <si>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</si>
  <si>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</si>
  <si>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</si>
  <si>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</si>
  <si>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</si>
  <si>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</si>
  <si>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</si>
  <si>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</si>
  <si>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</si>
  <si>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</si>
  <si>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</si>
  <si>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</si>
  <si>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</si>
  <si>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</si>
  <si>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</si>
  <si>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</si>
  <si>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</si>
  <si>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</si>
  <si>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</si>
  <si>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</si>
  <si>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</si>
  <si>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</si>
  <si>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</si>
  <si>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</si>
  <si>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</si>
  <si>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</si>
  <si>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</si>
  <si>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</si>
  <si>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</si>
  <si>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</si>
  <si>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</si>
  <si>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</si>
  <si>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</si>
  <si>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</si>
  <si>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</si>
  <si>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</si>
  <si>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</si>
  <si>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</si>
  <si>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</si>
  <si>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</si>
  <si>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</si>
  <si>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</si>
  <si>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</si>
  <si>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</si>
  <si>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</si>
  <si>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</si>
  <si>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</si>
  <si>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</si>
  <si>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</si>
  <si>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</si>
  <si>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</si>
  <si>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</si>
  <si>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</si>
  <si>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</si>
  <si>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</si>
  <si>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</si>
  <si>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</si>
  <si>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</si>
  <si>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</si>
  <si>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</si>
  <si>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</si>
  <si>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</si>
  <si>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</si>
  <si>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</si>
  <si>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</si>
  <si>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</si>
  <si>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</si>
  <si>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</si>
  <si>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</si>
  <si>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</si>
  <si>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</si>
  <si>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</si>
  <si>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</si>
  <si>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</si>
  <si>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</si>
  <si>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</si>
  <si>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</si>
  <si>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</si>
  <si>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</si>
  <si>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</si>
  <si>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</si>
  <si>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</si>
  <si>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</si>
  <si>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</si>
  <si>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</si>
  <si>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</si>
  <si>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</si>
  <si>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</si>
  <si>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</si>
  <si>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</si>
  <si>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</si>
  <si>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</si>
  <si>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</si>
  <si>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</si>
  <si>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</si>
  <si>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</si>
  <si>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</si>
  <si>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</si>
  <si>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</si>
  <si>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</si>
  <si>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</si>
  <si>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</si>
  <si>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</si>
  <si>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</si>
  <si>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</si>
  <si>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</si>
  <si>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</si>
  <si>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</si>
  <si>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</si>
  <si>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</si>
  <si>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</si>
  <si>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</si>
  <si>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</si>
  <si>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</si>
  <si>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</si>
  <si>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</si>
  <si>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</si>
  <si>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</si>
  <si>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</si>
  <si>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</si>
  <si>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</si>
  <si>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</si>
  <si>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</si>
  <si>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</si>
  <si>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</si>
  <si>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</si>
  <si>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</si>
  <si>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</si>
  <si>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</si>
  <si>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</si>
  <si>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</si>
  <si>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</si>
  <si>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</si>
  <si>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</si>
  <si>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</si>
  <si>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</si>
  <si>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</si>
  <si>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</si>
  <si>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</si>
  <si>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</si>
  <si>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</si>
  <si>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</si>
  <si>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</si>
  <si>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</si>
  <si>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</si>
  <si>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</si>
  <si>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</si>
  <si>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</si>
  <si>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</si>
  <si>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</si>
  <si>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</si>
  <si>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</si>
  <si>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</si>
  <si>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</si>
  <si>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</si>
  <si>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</si>
  <si>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</si>
  <si>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</si>
  <si>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</si>
  <si>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</si>
  <si>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</si>
  <si>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</si>
  <si>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</si>
  <si>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</si>
  <si>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</si>
  <si>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</si>
  <si>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</si>
  <si>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</si>
  <si>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</si>
  <si>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</si>
  <si>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</si>
  <si>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</si>
  <si>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</si>
  <si>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</si>
  <si>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</si>
  <si>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</si>
  <si>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</si>
  <si>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</si>
  <si>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</si>
  <si>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</si>
  <si>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</si>
  <si>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</si>
  <si>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</si>
  <si>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</si>
  <si>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</si>
  <si>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</si>
  <si>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</si>
  <si>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</si>
  <si>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</si>
  <si>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</si>
  <si>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</si>
  <si>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</si>
  <si>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</si>
  <si>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</si>
  <si>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</si>
  <si>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</si>
  <si>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</si>
  <si>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</si>
  <si>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</si>
  <si>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</si>
  <si>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</si>
  <si>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</si>
  <si>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</si>
  <si>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</si>
  <si>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</si>
  <si>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</si>
  <si>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</si>
  <si>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</si>
  <si>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</si>
  <si>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</si>
  <si>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</si>
  <si>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</si>
  <si>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</si>
  <si>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</si>
  <si>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</si>
  <si>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</si>
  <si>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</si>
  <si>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</si>
  <si>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</si>
  <si>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</si>
  <si>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</si>
  <si>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</si>
  <si>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</si>
  <si>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</si>
  <si>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</si>
  <si>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</si>
  <si>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</si>
  <si>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</si>
  <si>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</si>
  <si>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</si>
  <si>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</si>
  <si>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</si>
  <si>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</si>
  <si>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</si>
  <si>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</si>
  <si>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</si>
  <si>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</si>
  <si>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</si>
  <si>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</si>
  <si>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</si>
  <si>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</si>
  <si>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</si>
  <si>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</si>
  <si>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</si>
  <si>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</si>
  <si>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</si>
  <si>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</si>
  <si>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</si>
  <si>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</si>
  <si>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</si>
  <si>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</si>
  <si>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</si>
  <si>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</si>
  <si>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</si>
  <si>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</si>
  <si>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</si>
  <si>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</si>
  <si>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</si>
  <si>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</si>
  <si>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</si>
  <si>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</si>
  <si>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</si>
  <si>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</si>
  <si>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</si>
  <si>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</si>
  <si>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</si>
  <si>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</si>
  <si>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</si>
  <si>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</si>
  <si>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</si>
  <si>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</si>
  <si>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</si>
  <si>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</si>
  <si>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</si>
  <si>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</si>
  <si>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</si>
  <si>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</si>
  <si>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</si>
  <si>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</si>
  <si>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</si>
  <si>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</si>
  <si>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</si>
  <si>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</si>
  <si>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</si>
  <si>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</si>
  <si>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</si>
  <si>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</si>
  <si>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</si>
  <si>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</si>
  <si>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</si>
  <si>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</si>
  <si>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</si>
  <si>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</si>
  <si>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</si>
  <si>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</si>
  <si>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</si>
  <si>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</si>
  <si>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</si>
  <si>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</si>
  <si>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</si>
  <si>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</si>
  <si>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</si>
  <si>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</si>
  <si>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</si>
  <si>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</si>
  <si>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</si>
  <si>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</si>
  <si>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</si>
  <si>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</si>
  <si>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</si>
  <si>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</si>
  <si>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</si>
  <si>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</si>
  <si>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</si>
  <si>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</si>
  <si>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</si>
  <si>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</si>
  <si>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</si>
  <si>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</si>
  <si>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</si>
  <si>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</si>
  <si>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</si>
  <si>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</si>
  <si>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</si>
  <si>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</si>
  <si>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</si>
  <si>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</si>
  <si>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</si>
  <si>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</si>
  <si>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</si>
  <si>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</si>
  <si>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</si>
  <si>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</si>
  <si>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</si>
  <si>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</si>
  <si>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</si>
  <si>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</si>
  <si>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</si>
  <si>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</si>
  <si>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</si>
  <si>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</si>
  <si>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</si>
  <si>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</si>
  <si>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</si>
  <si>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</si>
  <si>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</si>
  <si>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</si>
  <si>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</si>
  <si>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</si>
  <si>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</si>
  <si>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</si>
  <si>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</si>
  <si>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</si>
  <si>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</si>
  <si>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</si>
  <si>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</si>
  <si>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</si>
  <si>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</si>
  <si>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</si>
  <si>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</si>
  <si>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</si>
  <si>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</si>
  <si>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</si>
  <si>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</si>
  <si>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</si>
  <si>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</si>
  <si>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</si>
  <si>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</si>
  <si>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</si>
  <si>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</si>
  <si>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</si>
  <si>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</si>
  <si>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</si>
  <si>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</si>
  <si>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</si>
  <si>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</si>
  <si>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</si>
  <si>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</si>
  <si>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</si>
  <si>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</si>
  <si>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</si>
  <si>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</si>
  <si>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</si>
  <si>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</si>
  <si>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</si>
  <si>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</si>
  <si>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</si>
  <si>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</si>
  <si>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</si>
  <si>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</si>
  <si>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</si>
  <si>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</si>
  <si>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</si>
  <si>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</si>
  <si>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</si>
  <si>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</si>
  <si>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</si>
  <si>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</si>
  <si>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</si>
  <si>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</si>
  <si>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</si>
  <si>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</si>
  <si>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</si>
  <si>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</si>
  <si>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</si>
  <si>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</si>
  <si>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</si>
  <si>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</si>
  <si>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</si>
  <si>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</si>
  <si>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</si>
  <si>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</si>
  <si>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</si>
  <si>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</si>
  <si>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</si>
  <si>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</si>
  <si>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</si>
  <si>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</si>
  <si>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</si>
  <si>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</si>
  <si>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</si>
  <si>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</si>
  <si>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</si>
  <si>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</si>
  <si>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</si>
  <si>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</si>
  <si>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</si>
  <si>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</si>
  <si>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</si>
  <si>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</si>
  <si>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</si>
  <si>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</si>
  <si>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</si>
  <si>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</si>
  <si>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</si>
  <si>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</si>
  <si>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</si>
  <si>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</si>
  <si>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</si>
  <si>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</si>
  <si>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</si>
  <si>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</si>
  <si>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</si>
  <si>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</si>
  <si>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</si>
  <si>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</si>
  <si>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</si>
  <si>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</si>
  <si>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</si>
  <si>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</si>
  <si>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</si>
  <si>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</si>
  <si>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</si>
  <si>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</si>
  <si>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</si>
  <si>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</si>
  <si>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</si>
  <si>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</si>
  <si>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</si>
  <si>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</si>
  <si>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</si>
  <si>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</si>
  <si>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</si>
  <si>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</si>
  <si>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</si>
  <si>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</si>
  <si>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</si>
  <si>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</si>
  <si>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</si>
  <si>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</si>
  <si>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</si>
  <si>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</si>
  <si>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</si>
  <si>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</si>
  <si>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</si>
  <si>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</si>
  <si>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</si>
  <si>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</si>
  <si>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</si>
  <si>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</si>
  <si>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</si>
  <si>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</si>
  <si>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</si>
  <si>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</si>
  <si>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</si>
  <si>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</si>
  <si>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</si>
  <si>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</si>
  <si>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</si>
  <si>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</si>
  <si>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</si>
  <si>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</si>
  <si>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</si>
  <si>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</si>
  <si>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</si>
  <si>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</si>
  <si>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</si>
  <si>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</si>
  <si>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</si>
  <si>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</si>
  <si>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</si>
  <si>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</si>
  <si>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</si>
  <si>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</si>
  <si>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</si>
  <si>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</si>
  <si>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</si>
  <si>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</si>
  <si>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</si>
  <si>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</si>
  <si>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</si>
  <si>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</si>
  <si>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</si>
  <si>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</si>
  <si>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</si>
  <si>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</si>
  <si>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</si>
  <si>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</si>
  <si>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</si>
  <si>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</si>
  <si>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</si>
  <si>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</si>
  <si>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</si>
  <si>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</si>
  <si>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</si>
  <si>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</si>
  <si>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</si>
  <si>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</si>
  <si>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</si>
  <si>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</si>
  <si>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</si>
  <si>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</si>
  <si>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</si>
  <si>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</si>
  <si>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</si>
  <si>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</si>
  <si>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</si>
  <si>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</si>
  <si>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</si>
  <si>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</si>
  <si>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</si>
  <si>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</si>
  <si>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</si>
  <si>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</si>
  <si>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</si>
  <si>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</si>
  <si>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</si>
  <si>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</si>
  <si>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</si>
  <si>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</si>
  <si>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</si>
  <si>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</si>
  <si>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</si>
  <si>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</si>
  <si>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</si>
  <si>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</si>
  <si>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</si>
  <si>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</si>
  <si>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</si>
  <si>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</si>
  <si>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</si>
  <si>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</si>
  <si>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</si>
  <si>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</si>
  <si>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</si>
  <si>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</si>
  <si>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</si>
  <si>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</si>
  <si>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</si>
  <si>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</si>
  <si>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</si>
  <si>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</si>
  <si>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</si>
  <si>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</si>
  <si>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</si>
  <si>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</si>
  <si>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</si>
  <si>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</si>
  <si>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</si>
  <si>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</si>
  <si>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</si>
  <si>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</si>
  <si>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</si>
  <si>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</si>
  <si>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</si>
  <si>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</si>
  <si>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</si>
  <si>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</si>
  <si>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</si>
  <si>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</si>
  <si>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</si>
  <si>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</si>
  <si>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</si>
  <si>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</si>
  <si>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</si>
  <si>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</si>
  <si>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</si>
  <si>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</si>
  <si>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</si>
  <si>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</si>
  <si>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</si>
  <si>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</si>
  <si>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</si>
  <si>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</si>
  <si>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</si>
  <si>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</si>
  <si>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</si>
  <si>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</si>
  <si>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</si>
  <si>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</si>
  <si>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</si>
  <si>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</si>
  <si>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</si>
  <si>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</si>
  <si>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</si>
  <si>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</si>
  <si>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</si>
  <si>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</si>
  <si>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</si>
  <si>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</si>
  <si>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</si>
  <si>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</si>
  <si>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</si>
  <si>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</si>
  <si>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</si>
  <si>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</si>
  <si>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</si>
  <si>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</si>
  <si>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</si>
  <si>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</si>
  <si>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</si>
  <si>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</si>
  <si>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</si>
  <si>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</si>
  <si>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</si>
  <si>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</si>
  <si>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</si>
  <si>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</si>
  <si>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</si>
  <si>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</si>
  <si>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</si>
  <si>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</si>
  <si>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</si>
  <si>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</si>
  <si>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</si>
  <si>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</si>
  <si>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</si>
  <si>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</si>
  <si>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</si>
  <si>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</si>
  <si>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</si>
  <si>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</si>
  <si>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</si>
  <si>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</si>
  <si>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</si>
  <si>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</si>
  <si>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</si>
  <si>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</si>
  <si>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</si>
  <si>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</si>
  <si>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</si>
  <si>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</si>
  <si>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</si>
  <si>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</si>
  <si>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</si>
  <si>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</si>
  <si>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</si>
  <si>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</si>
  <si>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</si>
  <si>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</si>
  <si>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</si>
  <si>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</si>
  <si>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</si>
  <si>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</si>
  <si>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</si>
  <si>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</si>
  <si>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</si>
  <si>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</si>
  <si>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</si>
  <si>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</si>
  <si>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</si>
  <si>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</si>
  <si>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</si>
  <si>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</si>
  <si>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</si>
  <si>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</si>
  <si>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</si>
  <si>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</si>
  <si>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</si>
  <si>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</si>
  <si>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</si>
  <si>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</si>
  <si>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</si>
  <si>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</si>
  <si>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</si>
  <si>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</si>
  <si>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</si>
  <si>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</si>
  <si>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</si>
  <si>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</si>
  <si>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</si>
  <si>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</si>
  <si>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</si>
  <si>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</si>
  <si>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</si>
  <si>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</si>
  <si>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</si>
  <si>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</si>
  <si>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</si>
  <si>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</si>
  <si>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</si>
  <si>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</si>
  <si>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</si>
  <si>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</si>
  <si>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</si>
  <si>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</si>
  <si>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</si>
  <si>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</si>
  <si>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</si>
  <si>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</si>
  <si>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</si>
  <si>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</si>
  <si>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</si>
  <si>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</si>
  <si>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</si>
  <si>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</si>
  <si>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</si>
  <si>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</si>
  <si>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</si>
  <si>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</si>
  <si>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</si>
  <si>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</si>
  <si>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</si>
  <si>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</si>
  <si>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</si>
  <si>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</si>
  <si>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</si>
  <si>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</si>
  <si>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</si>
  <si>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</si>
  <si>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</si>
  <si>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</si>
  <si>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</si>
  <si>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</si>
  <si>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</si>
  <si>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</si>
  <si>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</si>
  <si>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</si>
  <si>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</si>
  <si>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</si>
  <si>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</si>
  <si>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</si>
  <si>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</si>
  <si>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</si>
  <si>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</si>
  <si>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</si>
  <si>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</si>
  <si>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</si>
  <si>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</si>
  <si>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</si>
  <si>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</si>
  <si>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</si>
  <si>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</si>
  <si>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</si>
  <si>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</si>
  <si>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</si>
  <si>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</si>
  <si>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</si>
  <si>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</si>
  <si>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</si>
  <si>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</si>
  <si>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</si>
  <si>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</si>
  <si>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</si>
  <si>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</si>
  <si>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</si>
  <si>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</si>
  <si>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</si>
  <si>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</si>
  <si>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</si>
  <si>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</si>
  <si>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</si>
  <si>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</si>
  <si>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</si>
  <si>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</si>
  <si>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</si>
  <si>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</si>
  <si>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</si>
  <si>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</si>
  <si>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</si>
  <si>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</si>
  <si>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</si>
  <si>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</si>
  <si>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</si>
  <si>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</si>
  <si>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</si>
  <si>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</si>
  <si>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</si>
  <si>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</si>
  <si>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</si>
  <si>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</si>
  <si>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</si>
  <si>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</si>
  <si>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</si>
  <si>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</si>
  <si>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</si>
  <si>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</si>
  <si>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</si>
  <si>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</si>
  <si>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</si>
  <si>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</si>
  <si>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</si>
  <si>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</si>
  <si>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</si>
  <si>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</si>
  <si>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</si>
  <si>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</si>
  <si>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</si>
  <si>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</si>
  <si>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</si>
  <si>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</si>
  <si>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</si>
  <si>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</si>
  <si>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</si>
  <si>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</si>
  <si>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</si>
  <si>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</si>
  <si>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</si>
  <si>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</si>
  <si>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</si>
  <si>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</si>
  <si>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</si>
  <si>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</si>
  <si>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</si>
  <si>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</si>
  <si>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</si>
  <si>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</si>
  <si>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</si>
  <si>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</si>
  <si>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</si>
  <si>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</si>
  <si>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</si>
  <si>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</si>
  <si>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</si>
  <si>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</si>
  <si>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</si>
  <si>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</si>
  <si>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</si>
  <si>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</si>
  <si>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</si>
  <si>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</si>
  <si>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</si>
  <si>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</si>
  <si>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</si>
  <si>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</si>
  <si>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</si>
  <si>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</si>
  <si>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</si>
  <si>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</si>
  <si>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</si>
  <si>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</si>
  <si>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</si>
  <si>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</si>
  <si>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</si>
  <si>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</si>
  <si>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</si>
  <si>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</si>
  <si>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</si>
  <si>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</si>
  <si>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</si>
  <si>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</si>
  <si>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</si>
  <si>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</si>
  <si>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</si>
  <si>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</si>
  <si>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</si>
  <si>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</si>
  <si>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</si>
  <si>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</si>
  <si>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</si>
  <si>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</si>
  <si>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</si>
  <si>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</si>
  <si>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</si>
  <si>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</si>
  <si>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</si>
  <si>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</si>
  <si>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</si>
  <si>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</si>
  <si>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</si>
  <si>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</si>
  <si>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</si>
  <si>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</si>
  <si>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</si>
  <si>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</si>
  <si>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</si>
  <si>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</si>
  <si>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</si>
  <si>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</si>
  <si>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</si>
  <si>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</si>
  <si>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</si>
  <si>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</si>
  <si>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</si>
  <si>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</si>
  <si>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</si>
  <si>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</si>
  <si>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</si>
  <si>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</si>
  <si>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</si>
  <si>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</si>
  <si>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</si>
  <si>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</si>
  <si>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</si>
  <si>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</si>
  <si>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</si>
  <si>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</si>
  <si>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</si>
  <si>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</si>
  <si>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</si>
  <si>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</si>
  <si>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</si>
  <si>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</si>
  <si>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</si>
  <si>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</si>
  <si>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</si>
  <si>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</si>
  <si>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</si>
  <si>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</si>
  <si>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</si>
  <si>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</si>
  <si>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</si>
  <si>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</si>
  <si>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</si>
  <si>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</si>
  <si>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</si>
  <si>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</si>
  <si>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</si>
  <si>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</si>
  <si>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</si>
  <si>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</si>
  <si>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</si>
  <si>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</si>
  <si>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</si>
  <si>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</si>
  <si>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</si>
  <si>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</si>
  <si>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</si>
  <si>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</si>
  <si>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</si>
  <si>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</si>
  <si>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</si>
  <si>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</si>
  <si>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</si>
  <si>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</si>
  <si>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</si>
  <si>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</si>
  <si>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</si>
  <si>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</si>
  <si>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</si>
  <si>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</si>
  <si>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</si>
  <si>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</si>
  <si>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</si>
  <si>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</si>
  <si>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</si>
  <si>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</si>
  <si>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</si>
  <si>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</si>
  <si>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</si>
  <si>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</si>
  <si>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</si>
  <si>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</si>
  <si>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</si>
  <si>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</si>
  <si>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</si>
  <si>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</si>
  <si>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</si>
  <si>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</si>
  <si>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</si>
  <si>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</si>
  <si>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</si>
  <si>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</si>
  <si>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</si>
  <si>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</si>
  <si>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</si>
  <si>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</si>
  <si>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</si>
  <si>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</si>
  <si>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</si>
  <si>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</si>
  <si>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</si>
  <si>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</si>
  <si>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</si>
  <si>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</si>
  <si>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</si>
  <si>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</si>
  <si>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</si>
  <si>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</si>
  <si>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</si>
  <si>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</si>
  <si>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</si>
  <si>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</si>
  <si>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</si>
  <si>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</si>
  <si>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</si>
  <si>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</si>
  <si>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</si>
  <si>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</si>
  <si>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</si>
  <si>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</si>
  <si>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</si>
  <si>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</si>
  <si>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</si>
  <si>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</si>
  <si>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</si>
  <si>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</si>
  <si>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</si>
  <si>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</si>
  <si>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</si>
  <si>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</si>
  <si>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</si>
  <si>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</si>
  <si>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</si>
  <si>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</si>
  <si>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</si>
  <si>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</si>
  <si>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</si>
  <si>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</si>
  <si>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</si>
  <si>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</si>
  <si>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</si>
  <si>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</si>
  <si>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</si>
  <si>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</si>
  <si>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</si>
  <si>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</si>
  <si>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</si>
  <si>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</si>
  <si>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</si>
  <si>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</si>
  <si>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</si>
  <si>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</si>
  <si>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</si>
  <si>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</si>
  <si>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</si>
  <si>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</si>
  <si>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</si>
  <si>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</si>
  <si>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</si>
  <si>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</si>
  <si>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</si>
  <si>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</si>
  <si>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</si>
  <si>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</si>
  <si>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</si>
  <si>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</si>
  <si>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</si>
  <si>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</si>
  <si>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</si>
  <si>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</si>
  <si>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</si>
  <si>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</si>
  <si>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</si>
  <si>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</si>
  <si>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</si>
  <si>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</si>
  <si>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</si>
  <si>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</si>
  <si>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</si>
  <si>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</si>
  <si>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</si>
  <si>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</si>
  <si>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</si>
  <si>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</si>
  <si>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</si>
  <si>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</si>
  <si>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</si>
  <si>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</si>
  <si>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</si>
  <si>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</si>
  <si>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</si>
  <si>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</si>
  <si>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</si>
  <si>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</si>
  <si>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</si>
  <si>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</si>
  <si>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</si>
  <si>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</si>
  <si>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</si>
  <si>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</si>
  <si>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</si>
  <si>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</si>
  <si>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</si>
  <si>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</si>
  <si>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</si>
  <si>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</si>
  <si>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</si>
  <si>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</si>
  <si>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</si>
  <si>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</si>
  <si>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</si>
  <si>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</si>
  <si>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</si>
  <si>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</si>
  <si>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</si>
  <si>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</si>
  <si>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</si>
  <si>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</si>
  <si>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</si>
  <si>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</si>
  <si>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</si>
  <si>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</si>
  <si>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</si>
  <si>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</si>
  <si>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</si>
  <si>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</si>
  <si>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</si>
  <si>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</si>
  <si>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</si>
  <si>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</si>
  <si>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</si>
  <si>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</si>
  <si>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</si>
  <si>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</si>
  <si>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</si>
  <si>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</si>
  <si>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</si>
  <si>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</si>
  <si>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</si>
  <si>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</si>
  <si>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</si>
  <si>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</si>
  <si>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</si>
  <si>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</si>
  <si>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</si>
  <si>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</si>
  <si>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</si>
  <si>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</si>
  <si>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</si>
  <si>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</si>
  <si>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</si>
  <si>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</si>
  <si>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</si>
  <si>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</si>
  <si>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</si>
  <si>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</si>
  <si>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</si>
  <si>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</si>
  <si>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</si>
  <si>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</si>
  <si>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</si>
  <si>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</si>
  <si>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</si>
  <si>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</si>
  <si>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</si>
  <si>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</si>
  <si>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</si>
  <si>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</si>
  <si>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</si>
  <si>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</si>
  <si>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</si>
  <si>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</si>
  <si>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</si>
  <si>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</si>
  <si>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</si>
  <si>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</si>
  <si>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</si>
  <si>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</si>
  <si>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</si>
  <si>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</si>
  <si>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</si>
  <si>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</si>
  <si>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</si>
  <si>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</si>
  <si>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</si>
  <si>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</si>
  <si>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</si>
  <si>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</si>
  <si>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</si>
  <si>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</si>
  <si>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</si>
  <si>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</si>
  <si>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</si>
  <si>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</si>
  <si>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</si>
  <si>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</si>
  <si>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</si>
  <si>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</si>
  <si>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</si>
  <si>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</si>
  <si>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</si>
  <si>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</si>
  <si>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</si>
  <si>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</si>
  <si>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</si>
  <si>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</si>
  <si>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</si>
  <si>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</si>
  <si>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</si>
  <si>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</si>
  <si>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</si>
  <si>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</si>
  <si>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</si>
  <si>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</si>
  <si>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</si>
  <si>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</si>
  <si>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</si>
  <si>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</si>
  <si>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</si>
  <si>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</si>
  <si>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</si>
  <si>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</si>
  <si>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</si>
  <si>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</si>
  <si>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</si>
  <si>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</si>
  <si>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</si>
  <si>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</si>
  <si>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</si>
  <si>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</si>
  <si>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</si>
  <si>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</si>
  <si>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</si>
  <si>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</si>
  <si>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</si>
  <si>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</si>
  <si>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</si>
  <si>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</si>
  <si>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</si>
  <si>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</si>
  <si>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</si>
  <si>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</si>
  <si>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</si>
  <si>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</si>
  <si>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</si>
  <si>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</si>
  <si>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</si>
  <si>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</si>
  <si>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</si>
  <si>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</si>
  <si>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</si>
  <si>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</si>
  <si>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</si>
  <si>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</si>
  <si>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</si>
  <si>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</si>
  <si>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</si>
  <si>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</si>
  <si>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</si>
  <si>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</si>
  <si>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</si>
  <si>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</si>
  <si>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</si>
  <si>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</si>
  <si>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</si>
  <si>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</si>
  <si>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</si>
  <si>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</si>
  <si>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</si>
  <si>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</si>
  <si>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</si>
  <si>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</si>
  <si>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</si>
  <si>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</si>
  <si>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</si>
  <si>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</si>
  <si>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</si>
  <si>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</si>
  <si>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</si>
  <si>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</si>
  <si>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</si>
  <si>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</si>
  <si>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</si>
  <si>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</si>
  <si>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</si>
  <si>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</si>
  <si>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</si>
  <si>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</si>
  <si>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</si>
  <si>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</si>
  <si>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</si>
  <si>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</si>
  <si>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</si>
  <si>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</si>
  <si>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</si>
  <si>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</si>
  <si>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</si>
  <si>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</si>
  <si>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</si>
  <si>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</si>
  <si>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</si>
  <si>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</si>
  <si>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</si>
  <si>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</si>
  <si>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</si>
  <si>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</si>
  <si>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</si>
  <si>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</si>
  <si>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</si>
  <si>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</si>
  <si>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</si>
  <si>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</si>
  <si>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</si>
  <si>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</si>
  <si>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</si>
  <si>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</si>
  <si>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</si>
  <si>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</si>
  <si>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</si>
  <si>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</si>
  <si>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</si>
  <si>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</si>
  <si>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</si>
  <si>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</si>
  <si>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</si>
  <si>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</si>
  <si>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</si>
  <si>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</si>
  <si>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</si>
  <si>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</si>
  <si>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</si>
  <si>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</si>
  <si>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</si>
  <si>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</si>
  <si>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</si>
  <si>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</si>
  <si>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</si>
  <si>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</si>
  <si>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</si>
  <si>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</si>
  <si>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</si>
  <si>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</si>
  <si>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</si>
  <si>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</si>
  <si>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</si>
  <si>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</si>
  <si>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</si>
  <si>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</si>
  <si>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</si>
  <si>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</si>
  <si>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</si>
  <si>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</si>
  <si>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</si>
  <si>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</si>
  <si>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</si>
  <si>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</si>
  <si>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</si>
  <si>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</si>
  <si>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</si>
  <si>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</si>
  <si>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</si>
  <si>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</si>
  <si>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</si>
  <si>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</si>
  <si>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</si>
  <si>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</si>
  <si>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</si>
  <si>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</si>
  <si>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</si>
  <si>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</si>
  <si>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</si>
  <si>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</si>
  <si>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</si>
  <si>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</si>
  <si>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</si>
  <si>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</si>
  <si>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</si>
  <si>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</si>
  <si>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</si>
  <si>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</si>
  <si>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</si>
  <si>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</si>
  <si>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</si>
  <si>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</si>
  <si>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</si>
  <si>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</si>
  <si>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</si>
  <si>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</si>
  <si>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</si>
  <si>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</si>
  <si>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</si>
  <si>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</si>
  <si>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</si>
  <si>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</si>
  <si>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</si>
  <si>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</si>
  <si>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</si>
  <si>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</si>
  <si>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</si>
  <si>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</si>
  <si>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</si>
  <si>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</si>
  <si>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</si>
  <si>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</si>
  <si>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</si>
  <si>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</si>
  <si>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</si>
  <si>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</si>
  <si>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</si>
  <si>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</si>
  <si>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</si>
  <si>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</si>
  <si>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</si>
  <si>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</si>
  <si>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</si>
  <si>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</si>
  <si>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</si>
  <si>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</si>
  <si>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</si>
  <si>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</si>
  <si>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</si>
  <si>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</si>
  <si>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</si>
  <si>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</si>
  <si>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</si>
  <si>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</si>
  <si>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</si>
  <si>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</si>
  <si>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</si>
  <si>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</si>
  <si>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</si>
  <si>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</si>
  <si>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</si>
  <si>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</si>
  <si>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</si>
  <si>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</si>
  <si>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</si>
  <si>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</si>
  <si>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</si>
  <si>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</si>
  <si>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</si>
  <si>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</si>
  <si>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</si>
  <si>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</si>
  <si>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</si>
  <si>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</si>
  <si>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</si>
  <si>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</si>
  <si>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</si>
  <si>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</si>
  <si>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</si>
  <si>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</si>
  <si>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</si>
  <si>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</si>
  <si>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</si>
  <si>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</si>
  <si>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</si>
  <si>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</si>
  <si>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</si>
  <si>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</si>
  <si>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</si>
  <si>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</si>
  <si>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</si>
  <si>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</si>
  <si>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</si>
  <si>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</si>
  <si>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</si>
  <si>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</si>
  <si>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</si>
  <si>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</si>
  <si>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</si>
  <si>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</si>
  <si>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</si>
  <si>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</si>
  <si>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</si>
  <si>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</si>
  <si>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</si>
  <si>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</si>
  <si>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</si>
  <si>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</si>
  <si>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</si>
  <si>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</si>
  <si>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</si>
  <si>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</si>
  <si>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</si>
  <si>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</si>
  <si>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</si>
  <si>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</si>
  <si>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</si>
  <si>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</si>
  <si>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</si>
  <si>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</si>
  <si>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</si>
  <si>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</si>
  <si>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</si>
  <si>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</si>
  <si>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</si>
  <si>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</si>
  <si>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</si>
  <si>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</si>
  <si>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</si>
  <si>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</si>
  <si>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</si>
  <si>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</si>
  <si>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</si>
  <si>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</si>
  <si>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</si>
  <si>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</si>
  <si>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</si>
  <si>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</si>
  <si>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</si>
  <si>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</si>
  <si>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</si>
  <si>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</si>
  <si>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</si>
  <si>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</si>
  <si>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</si>
  <si>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</si>
  <si>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</si>
  <si>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</si>
  <si>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</si>
  <si>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</si>
  <si>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</si>
  <si>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</si>
  <si>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</si>
  <si>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</si>
  <si>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</si>
  <si>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</si>
  <si>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</si>
  <si>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</si>
  <si>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</si>
  <si>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</si>
  <si>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</si>
  <si>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</si>
  <si>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</si>
  <si>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</si>
  <si>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</si>
  <si>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</si>
  <si>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</si>
  <si>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</si>
  <si>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</si>
  <si>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</si>
  <si>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</si>
  <si>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</si>
  <si>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</si>
  <si>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</si>
  <si>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</si>
  <si>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</si>
  <si>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</si>
  <si>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</si>
  <si>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</si>
  <si>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</si>
  <si>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</si>
  <si>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</si>
  <si>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</si>
  <si>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</si>
  <si>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</si>
  <si>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</si>
  <si>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</si>
  <si>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</si>
  <si>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</si>
  <si>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</si>
  <si>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</si>
  <si>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</si>
  <si>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</si>
  <si>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</si>
  <si>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</si>
  <si>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</si>
  <si>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</si>
  <si>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</si>
  <si>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</si>
  <si>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</si>
  <si>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</si>
  <si>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</si>
  <si>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</si>
  <si>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</si>
  <si>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</si>
  <si>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</si>
  <si>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</si>
  <si>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</si>
  <si>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</si>
  <si>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</si>
  <si>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</si>
  <si>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</si>
  <si>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</si>
  <si>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</si>
  <si>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</si>
  <si>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</si>
  <si>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</si>
  <si>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</si>
  <si>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</si>
  <si>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</si>
  <si>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</si>
  <si>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</si>
  <si>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</si>
  <si>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</si>
  <si>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</si>
  <si>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</si>
  <si>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</si>
  <si>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</si>
  <si>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</si>
  <si>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</si>
  <si>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</si>
  <si>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</si>
  <si>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</si>
  <si>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</si>
  <si>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</si>
  <si>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</si>
  <si>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</si>
  <si>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</si>
  <si>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</si>
  <si>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</si>
  <si>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</si>
  <si>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</si>
  <si>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</si>
  <si>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</si>
  <si>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</si>
  <si>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</si>
  <si>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</si>
  <si>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</si>
  <si>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</si>
  <si>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</si>
  <si>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</si>
  <si>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</si>
  <si>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</si>
  <si>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</si>
  <si>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</si>
  <si>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</si>
  <si>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</si>
  <si>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</si>
  <si>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</si>
  <si>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</si>
  <si>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</si>
  <si>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</si>
  <si>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</si>
  <si>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</si>
  <si>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</si>
  <si>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</si>
  <si>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</si>
  <si>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</si>
  <si>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</si>
  <si>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</si>
  <si>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</si>
  <si>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</si>
  <si>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</si>
  <si>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</si>
  <si>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</si>
  <si>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</si>
  <si>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</si>
  <si>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</si>
  <si>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</si>
  <si>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</si>
  <si>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</si>
  <si>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</si>
  <si>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</si>
  <si>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</si>
  <si>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</si>
  <si>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</si>
  <si>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</si>
  <si>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</si>
  <si>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</si>
  <si>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</si>
  <si>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</si>
  <si>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</si>
  <si>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</si>
  <si>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</si>
  <si>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</si>
  <si>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</si>
  <si>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</si>
  <si>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</si>
  <si>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</si>
  <si>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</si>
  <si>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</si>
  <si>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</si>
  <si>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</si>
  <si>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</si>
  <si>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</si>
  <si>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</si>
  <si>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</si>
  <si>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</si>
  <si>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</si>
  <si>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</si>
  <si>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</si>
  <si>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</si>
  <si>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</si>
  <si>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</si>
  <si>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</si>
  <si>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</si>
  <si>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</si>
  <si>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</si>
  <si>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</si>
  <si>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</si>
  <si>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</si>
  <si>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</si>
  <si>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</si>
  <si>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</si>
  <si>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</si>
  <si>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</si>
  <si>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</si>
  <si>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</si>
  <si>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</si>
  <si>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</si>
  <si>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</si>
  <si>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</si>
  <si>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</si>
  <si>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</si>
  <si>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</si>
  <si>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</si>
  <si>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</si>
  <si>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</si>
  <si>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</si>
  <si>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</si>
  <si>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</si>
  <si>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</si>
  <si>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</si>
  <si>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</si>
  <si>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</si>
  <si>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</si>
  <si>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</si>
  <si>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</si>
  <si>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</si>
  <si>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</si>
  <si>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</si>
  <si>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</si>
  <si>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</si>
  <si>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</si>
  <si>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</si>
  <si>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</si>
  <si>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</si>
  <si>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</si>
  <si>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</si>
  <si>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</si>
  <si>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</si>
  <si>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</si>
  <si>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</si>
  <si>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</si>
  <si>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</si>
  <si>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</si>
  <si>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</si>
  <si>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</si>
  <si>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</si>
  <si>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</si>
  <si>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</si>
  <si>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</si>
  <si>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</si>
  <si>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</si>
  <si>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</si>
  <si>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</si>
  <si>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</si>
  <si>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</si>
  <si>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</si>
  <si>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</si>
  <si>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</si>
  <si>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</si>
  <si>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</si>
  <si>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</si>
  <si>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</si>
  <si>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</si>
  <si>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</si>
  <si>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</si>
  <si>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</si>
  <si>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</si>
  <si>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</si>
  <si>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</si>
  <si>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</si>
  <si>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</si>
  <si>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</si>
  <si>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</si>
  <si>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</si>
  <si>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</si>
  <si>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</si>
  <si>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</si>
  <si>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</si>
  <si>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</si>
  <si>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</si>
  <si>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</si>
  <si>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</si>
  <si>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</si>
  <si>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</si>
  <si>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</si>
  <si>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</si>
  <si>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</si>
  <si>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</si>
  <si>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</si>
  <si>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</si>
  <si>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</si>
  <si>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</si>
  <si>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</si>
  <si>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</si>
  <si>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</si>
  <si>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</si>
  <si>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</si>
  <si>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</si>
  <si>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</si>
  <si>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</si>
  <si>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</si>
  <si>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</si>
  <si>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</si>
  <si>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</si>
  <si>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</si>
  <si>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</si>
  <si>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</si>
  <si>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</si>
  <si>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</si>
  <si>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</si>
  <si>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</si>
  <si>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</si>
  <si>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</si>
  <si>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</si>
  <si>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</si>
  <si>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</si>
  <si>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</si>
  <si>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</si>
  <si>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</si>
  <si>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</si>
  <si>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</si>
  <si>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</si>
  <si>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</si>
  <si>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</si>
  <si>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</si>
  <si>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</si>
  <si>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</si>
  <si>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</si>
  <si>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</si>
  <si>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</si>
  <si>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</si>
  <si>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</si>
  <si>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</si>
  <si>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</si>
  <si>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</si>
  <si>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</si>
  <si>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</si>
  <si>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</si>
  <si>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</si>
  <si>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</si>
  <si>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</si>
  <si>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</si>
  <si>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</si>
  <si>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</si>
  <si>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</si>
  <si>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</si>
  <si>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</si>
  <si>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</si>
  <si>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</si>
  <si>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</si>
  <si>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</si>
  <si>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</si>
  <si>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</si>
  <si>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</si>
  <si>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</si>
  <si>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</si>
  <si>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</si>
  <si>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</si>
  <si>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</si>
  <si>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</si>
  <si>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</si>
  <si>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</si>
  <si>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</si>
  <si>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</si>
  <si>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</si>
  <si>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</si>
  <si>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</si>
  <si>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</si>
  <si>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</si>
  <si>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</si>
  <si>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</si>
  <si>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</si>
  <si>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</si>
  <si>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</si>
  <si>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</si>
  <si>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</si>
  <si>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</si>
  <si>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</si>
  <si>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</si>
  <si>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</si>
  <si>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</si>
  <si>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</si>
  <si>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</si>
  <si>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</si>
  <si>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</si>
  <si>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</si>
  <si>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</si>
  <si>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</si>
  <si>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</si>
  <si>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</si>
  <si>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</si>
  <si>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</si>
  <si>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</si>
  <si>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</si>
  <si>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</si>
  <si>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</si>
  <si>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</si>
  <si>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</si>
  <si>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</si>
  <si>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</si>
  <si>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</si>
  <si>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</si>
  <si>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</si>
  <si>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</si>
  <si>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</si>
  <si>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</si>
  <si>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</si>
  <si>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</si>
  <si>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</si>
  <si>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</si>
  <si>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</si>
  <si>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</si>
  <si>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</si>
  <si>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</si>
  <si>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</si>
  <si>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</si>
  <si>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</si>
  <si>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</si>
  <si>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</si>
  <si>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</si>
  <si>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</si>
  <si>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</si>
  <si>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</si>
  <si>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</si>
  <si>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</si>
  <si>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</si>
  <si>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</si>
  <si>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</si>
  <si>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</si>
  <si>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</si>
  <si>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</si>
  <si>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</si>
  <si>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</si>
  <si>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</si>
  <si>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</si>
  <si>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</si>
  <si>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</si>
  <si>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</si>
  <si>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</si>
  <si>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</si>
  <si>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</si>
  <si>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</si>
  <si>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</si>
  <si>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</si>
  <si>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</si>
  <si>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</si>
  <si>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</si>
  <si>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</si>
  <si>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</si>
  <si>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</si>
  <si>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</si>
  <si>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</si>
  <si>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</si>
  <si>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</si>
  <si>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</si>
  <si>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</si>
  <si>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</si>
  <si>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</si>
  <si>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</si>
  <si>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</si>
  <si>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</si>
  <si>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</si>
  <si>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</si>
  <si>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</si>
  <si>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</si>
  <si>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</si>
  <si>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</si>
  <si>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</si>
  <si>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</si>
  <si>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</si>
  <si>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</si>
  <si>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</si>
  <si>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</si>
  <si>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</si>
  <si>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</si>
  <si>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</si>
  <si>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</si>
  <si>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</si>
  <si>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</si>
  <si>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</si>
  <si>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</si>
  <si>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</si>
  <si>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</si>
  <si>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</si>
  <si>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</si>
  <si>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</si>
  <si>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</si>
  <si>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</si>
  <si>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</si>
  <si>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</si>
  <si>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</si>
  <si>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</si>
  <si>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</si>
  <si>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</si>
  <si>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</si>
  <si>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</si>
  <si>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</si>
  <si>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</si>
  <si>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</si>
  <si>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</si>
  <si>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</si>
  <si>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</si>
  <si>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</si>
  <si>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</si>
  <si>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</si>
  <si>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</si>
  <si>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</si>
  <si>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</si>
  <si>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</si>
  <si>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</si>
  <si>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</si>
  <si>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</si>
  <si>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</si>
  <si>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</si>
  <si>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</si>
  <si>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</si>
  <si>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</si>
  <si>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</si>
  <si>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</si>
  <si>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</si>
  <si>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</si>
  <si>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</si>
  <si>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</si>
  <si>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</si>
  <si>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</si>
  <si>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</si>
  <si>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</si>
  <si>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</si>
  <si>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</si>
  <si>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</si>
  <si>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</si>
  <si>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</si>
  <si>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</si>
  <si>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</si>
  <si>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</si>
  <si>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</si>
  <si>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</si>
  <si>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</si>
  <si>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</si>
  <si>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</si>
  <si>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</si>
  <si>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</si>
  <si>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</si>
  <si>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</si>
  <si>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</si>
  <si>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</si>
  <si>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</si>
  <si>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</si>
  <si>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</si>
  <si>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</si>
  <si>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</si>
  <si>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</si>
  <si>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</si>
  <si>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</si>
  <si>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</si>
  <si>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</si>
  <si>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</si>
  <si>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</si>
  <si>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</si>
  <si>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</si>
  <si>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</si>
  <si>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</si>
  <si>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</si>
  <si>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</si>
  <si>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</si>
  <si>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</si>
  <si>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</si>
  <si>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</si>
  <si>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</si>
  <si>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</si>
  <si>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</si>
  <si>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</si>
  <si>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</si>
  <si>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</si>
  <si>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</si>
  <si>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</si>
  <si>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</si>
  <si>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</si>
  <si>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</si>
  <si>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</si>
  <si>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</si>
  <si>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</si>
  <si>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</si>
  <si>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</si>
  <si>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</si>
  <si>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</si>
  <si>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</si>
  <si>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</si>
  <si>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</si>
  <si>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</si>
  <si>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</si>
  <si>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</si>
  <si>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</si>
  <si>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</si>
  <si>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</si>
  <si>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</si>
  <si>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</si>
  <si>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</si>
  <si>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</si>
  <si>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</si>
  <si>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</si>
  <si>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</si>
  <si>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</si>
  <si>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</si>
  <si>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</si>
  <si>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</si>
  <si>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</si>
  <si>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</si>
  <si>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</si>
  <si>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</si>
  <si>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</si>
  <si>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</si>
  <si>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</si>
  <si>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</si>
  <si>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</si>
  <si>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</si>
  <si>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</si>
  <si>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</si>
  <si>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</si>
  <si>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</si>
  <si>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</si>
  <si>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</si>
  <si>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</si>
  <si>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</si>
  <si>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</si>
  <si>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</si>
  <si>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</si>
  <si>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</si>
  <si>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</si>
  <si>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</si>
  <si>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</si>
  <si>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</si>
  <si>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</si>
  <si>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</si>
  <si>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</si>
  <si>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</si>
  <si>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</si>
  <si>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</si>
  <si>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</si>
  <si>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</si>
  <si>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</si>
  <si>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</si>
  <si>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</si>
  <si>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</si>
  <si>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</si>
  <si>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</si>
  <si>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</si>
  <si>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</si>
  <si>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</si>
  <si>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</si>
  <si>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</si>
  <si>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</si>
  <si>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</si>
  <si>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</si>
  <si>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</si>
  <si>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</si>
  <si>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</si>
  <si>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</si>
  <si>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</si>
  <si>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</si>
  <si>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</si>
  <si>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</si>
  <si>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</si>
  <si>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</si>
  <si>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</si>
  <si>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</si>
  <si>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</si>
  <si>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</si>
  <si>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</si>
  <si>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</si>
  <si>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</si>
  <si>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</si>
  <si>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</si>
  <si>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</si>
  <si>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</si>
  <si>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</si>
  <si>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</si>
  <si>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</si>
  <si>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</si>
  <si>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</si>
  <si>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</si>
  <si>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</si>
  <si>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</si>
  <si>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</si>
  <si>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</si>
  <si>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</si>
  <si>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</si>
  <si>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</si>
  <si>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</si>
  <si>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</si>
  <si>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</si>
  <si>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</si>
  <si>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</si>
  <si>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</si>
  <si>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</si>
  <si>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</si>
  <si>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</si>
  <si>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</si>
  <si>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</si>
  <si>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</si>
  <si>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</si>
  <si>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</si>
  <si>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</si>
  <si>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</si>
  <si>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</si>
  <si>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</si>
  <si>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</si>
  <si>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</si>
  <si>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</si>
  <si>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</si>
  <si>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</si>
  <si>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</si>
  <si>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</si>
  <si>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</si>
  <si>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</si>
  <si>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</si>
  <si>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</si>
  <si>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</si>
  <si>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</si>
  <si>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</si>
  <si>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</si>
  <si>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</si>
  <si>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</si>
  <si>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</si>
  <si>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</si>
  <si>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</si>
  <si>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</si>
  <si>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</si>
  <si>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</si>
  <si>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</si>
  <si>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</si>
  <si>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</si>
  <si>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</si>
  <si>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</si>
  <si>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</si>
  <si>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</si>
  <si>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</si>
  <si>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</si>
  <si>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</si>
  <si>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</si>
  <si>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</si>
  <si>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</si>
  <si>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</si>
  <si>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</si>
  <si>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</si>
  <si>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</si>
  <si>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</si>
  <si>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</si>
  <si>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</si>
  <si>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</si>
  <si>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</si>
  <si>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</si>
  <si>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</si>
  <si>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</si>
  <si>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</si>
  <si>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</si>
  <si>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</si>
  <si>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</si>
  <si>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</si>
  <si>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</si>
  <si>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</si>
  <si>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</si>
  <si>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</si>
  <si>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</si>
  <si>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</si>
  <si>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</si>
  <si>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</si>
  <si>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</si>
  <si>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</si>
  <si>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</si>
  <si>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</si>
  <si>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</si>
  <si>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</si>
  <si>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</si>
  <si>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</si>
  <si>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</si>
  <si>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</si>
  <si>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</si>
  <si>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</si>
  <si>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</si>
  <si>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</si>
  <si>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</si>
  <si>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</si>
  <si>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</si>
  <si>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</si>
  <si>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</si>
  <si>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</si>
  <si>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</si>
  <si>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</si>
  <si>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</si>
  <si>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</si>
  <si>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</si>
  <si>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</si>
  <si>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</si>
  <si>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</si>
  <si>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</si>
  <si>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</si>
  <si>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</si>
  <si>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</si>
  <si>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</si>
  <si>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</si>
  <si>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</si>
  <si>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</si>
  <si>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</si>
  <si>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</si>
  <si>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</si>
  <si>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</si>
  <si>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</si>
  <si>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</si>
  <si>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</si>
  <si>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</si>
  <si>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</si>
  <si>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</si>
  <si>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</si>
  <si>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</si>
  <si>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</si>
  <si>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</si>
  <si>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</si>
  <si>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</si>
  <si>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</si>
  <si>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</si>
  <si>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</si>
  <si>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</si>
  <si>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</si>
  <si>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</si>
  <si>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</si>
  <si>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</si>
  <si>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</si>
  <si>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</si>
  <si>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</si>
  <si>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</si>
  <si>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</si>
  <si>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</si>
  <si>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</si>
  <si>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</si>
  <si>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</si>
  <si>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</si>
  <si>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</si>
  <si>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</si>
  <si>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</si>
  <si>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</si>
  <si>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</si>
  <si>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</si>
  <si>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</si>
  <si>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</si>
  <si>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</si>
  <si>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</si>
  <si>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</si>
  <si>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</si>
  <si>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</si>
  <si>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</si>
  <si>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</si>
  <si>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</si>
  <si>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</si>
  <si>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</si>
  <si>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</si>
  <si>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</si>
  <si>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</si>
  <si>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</si>
  <si>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</si>
  <si>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</si>
  <si>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</si>
  <si>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</si>
  <si>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</si>
  <si>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</si>
  <si>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</si>
  <si>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</si>
  <si>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</si>
  <si>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</si>
  <si>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</si>
  <si>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</si>
  <si>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</si>
  <si>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</si>
  <si>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</si>
  <si>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</si>
  <si>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</si>
  <si>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</si>
  <si>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</si>
  <si>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</si>
  <si>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</si>
  <si>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</si>
  <si>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</si>
  <si>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</si>
  <si>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</si>
  <si>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</si>
  <si>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</si>
  <si>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</si>
  <si>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</si>
  <si>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</si>
  <si>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</si>
  <si>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</si>
  <si>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</si>
  <si>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</si>
  <si>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</si>
  <si>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</si>
  <si>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</si>
  <si>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</si>
  <si>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</si>
  <si>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</si>
  <si>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</si>
  <si>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</si>
  <si>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</si>
  <si>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</si>
  <si>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</si>
  <si>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</si>
  <si>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</si>
  <si>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</si>
  <si>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</si>
  <si>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</si>
  <si>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</si>
  <si>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</si>
  <si>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</si>
  <si>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</si>
  <si>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</si>
  <si>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</si>
  <si>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</si>
  <si>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</si>
  <si>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</si>
  <si>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</si>
  <si>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</si>
  <si>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</si>
  <si>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</si>
  <si>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</si>
  <si>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</si>
  <si>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</si>
  <si>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</si>
  <si>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</si>
  <si>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</si>
  <si>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</si>
  <si>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</si>
  <si>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</si>
  <si>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</si>
  <si>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</si>
  <si>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</si>
  <si>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</si>
  <si>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</si>
  <si>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</si>
  <si>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</si>
  <si>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</si>
  <si>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</si>
  <si>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</si>
  <si>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</si>
  <si>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</si>
  <si>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</si>
  <si>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</si>
  <si>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</si>
  <si>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</si>
  <si>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</si>
  <si>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</si>
  <si>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</si>
  <si>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</si>
  <si>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</si>
  <si>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</si>
  <si>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</si>
  <si>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</si>
  <si>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</si>
  <si>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</si>
  <si>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</si>
  <si>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</si>
  <si>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</si>
  <si>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</si>
  <si>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</si>
  <si>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</si>
  <si>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</si>
  <si>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</si>
  <si>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</si>
  <si>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</si>
  <si>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</si>
  <si>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</si>
  <si>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</si>
  <si>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</si>
  <si>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</si>
  <si>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</si>
  <si>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</si>
  <si>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</si>
  <si>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</si>
  <si>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</si>
  <si>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</si>
  <si>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</si>
  <si>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</si>
  <si>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</si>
  <si>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</si>
  <si>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</si>
  <si>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</si>
  <si>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</si>
  <si>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</si>
  <si>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</si>
  <si>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</si>
  <si>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</si>
  <si>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</si>
  <si>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</si>
  <si>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</si>
  <si>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</si>
  <si>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</si>
  <si>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</si>
  <si>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</si>
  <si>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</si>
  <si>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</si>
  <si>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</si>
  <si>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</si>
  <si>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</si>
  <si>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</si>
  <si>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</si>
  <si>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</si>
  <si>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</si>
  <si>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</si>
  <si>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</si>
  <si>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</si>
  <si>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</si>
  <si>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</si>
  <si>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</si>
  <si>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</si>
  <si>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</si>
  <si>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</si>
  <si>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</si>
  <si>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</si>
  <si>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</si>
  <si>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</si>
  <si>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</si>
  <si>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</si>
  <si>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</si>
  <si>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</si>
  <si>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</si>
  <si>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</si>
  <si>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</si>
  <si>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</si>
  <si>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</si>
  <si>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</si>
  <si>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</si>
  <si>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</si>
  <si>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</si>
  <si>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</si>
  <si>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</si>
  <si>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</si>
  <si>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</si>
  <si>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</si>
  <si>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</si>
  <si>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</si>
  <si>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</si>
  <si>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</si>
  <si>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</si>
  <si>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</si>
  <si>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</si>
  <si>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</si>
  <si>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</si>
  <si>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</si>
  <si>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</si>
  <si>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</si>
  <si>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</si>
  <si>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</si>
  <si>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</si>
  <si>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</si>
  <si>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</si>
  <si>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</si>
  <si>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</si>
  <si>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</si>
  <si>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</si>
  <si>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</si>
  <si>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</si>
  <si>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</si>
  <si>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</si>
  <si>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</si>
  <si>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</si>
  <si>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</si>
  <si>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</si>
  <si>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</si>
  <si>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</si>
  <si>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</si>
  <si>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</si>
  <si>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</si>
  <si>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</si>
  <si>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</si>
  <si>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</si>
  <si>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</si>
  <si>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</si>
  <si>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</si>
  <si>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</si>
  <si>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</si>
  <si>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</si>
  <si>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</si>
  <si>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</si>
  <si>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</si>
  <si>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</si>
  <si>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</si>
  <si>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</si>
  <si>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</si>
  <si>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</si>
  <si>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</si>
  <si>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</si>
  <si>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</si>
  <si>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</si>
  <si>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</si>
  <si>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</si>
  <si>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</si>
  <si>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</si>
  <si>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</si>
  <si>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</si>
  <si>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</si>
  <si>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</si>
  <si>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</si>
  <si>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</si>
  <si>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</si>
  <si>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</si>
  <si>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</si>
  <si>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</si>
  <si>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</si>
  <si>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</si>
  <si>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</si>
  <si>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</si>
  <si>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</si>
  <si>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</si>
  <si>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</si>
  <si>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</si>
  <si>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</si>
  <si>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</si>
  <si>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</si>
  <si>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</si>
  <si>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</si>
  <si>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</si>
  <si>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</si>
  <si>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</si>
  <si>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</si>
  <si>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</si>
  <si>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</si>
  <si>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</si>
  <si>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</si>
  <si>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</si>
  <si>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</si>
  <si>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</si>
  <si>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</si>
  <si>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</si>
  <si>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</si>
  <si>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</si>
  <si>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</si>
  <si>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</si>
  <si>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</si>
  <si>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</si>
  <si>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</si>
  <si>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</si>
  <si>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</si>
  <si>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</si>
  <si>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</si>
  <si>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</si>
  <si>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</si>
  <si>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</si>
  <si>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</si>
  <si>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</si>
  <si>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</si>
  <si>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</si>
  <si>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</si>
  <si>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</si>
  <si>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</si>
  <si>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</si>
  <si>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</si>
  <si>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</si>
  <si>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</si>
  <si>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</si>
  <si>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</si>
  <si>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</si>
  <si>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</si>
  <si>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</si>
  <si>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</si>
  <si>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</si>
  <si>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</si>
  <si>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</si>
  <si>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</si>
  <si>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</si>
  <si>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</si>
  <si>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</si>
  <si>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</si>
  <si>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</si>
  <si>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</si>
  <si>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</si>
  <si>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</si>
  <si>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</si>
  <si>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</si>
  <si>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</si>
  <si>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</si>
  <si>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</si>
  <si>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</si>
  <si>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</si>
  <si>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</si>
  <si>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</si>
  <si>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</si>
  <si>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</si>
  <si>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</si>
  <si>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</si>
  <si>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</si>
  <si>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</si>
  <si>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</si>
  <si>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</si>
  <si>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</si>
  <si>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</si>
  <si>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</si>
  <si>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</si>
  <si>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</si>
  <si>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</si>
  <si>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</si>
  <si>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</si>
  <si>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</si>
  <si>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</si>
  <si>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</si>
  <si>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</si>
  <si>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</si>
  <si>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</si>
  <si>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</si>
  <si>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</si>
  <si>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</si>
  <si>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</si>
  <si>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</si>
  <si>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</si>
  <si>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</si>
  <si>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</si>
  <si>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</si>
  <si>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</si>
  <si>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</si>
  <si>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</si>
  <si>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</si>
  <si>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</si>
  <si>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</si>
  <si>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</si>
  <si>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</si>
  <si>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</si>
  <si>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</si>
  <si>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</si>
  <si>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</si>
  <si>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</si>
  <si>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</si>
  <si>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</si>
  <si>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</si>
  <si>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</si>
  <si>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</si>
  <si>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</si>
  <si>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</si>
  <si>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</si>
  <si>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</si>
  <si>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</si>
  <si>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</si>
  <si>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</si>
  <si>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</si>
  <si>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</si>
  <si>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</si>
  <si>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</si>
  <si>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</si>
  <si>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</si>
  <si>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</si>
  <si>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</si>
  <si>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</si>
  <si>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</si>
  <si>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</si>
  <si>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</si>
  <si>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</si>
  <si>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</si>
  <si>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</si>
  <si>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</si>
  <si>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</si>
  <si>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</si>
  <si>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</si>
  <si>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</si>
  <si>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</si>
  <si>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</si>
  <si>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</si>
  <si>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</si>
  <si>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</si>
  <si>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</si>
  <si>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</si>
  <si>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</si>
  <si>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</si>
  <si>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</si>
  <si>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</si>
  <si>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</si>
  <si>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</si>
  <si>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</si>
  <si>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</si>
  <si>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</si>
  <si>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</si>
  <si>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</si>
  <si>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</si>
  <si>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</si>
  <si>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</si>
  <si>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</si>
  <si>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</si>
  <si>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</si>
  <si>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</si>
  <si>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</si>
  <si>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</si>
  <si>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</si>
  <si>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</si>
  <si>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</si>
  <si>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</si>
  <si>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</si>
  <si>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</si>
  <si>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</si>
  <si>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</si>
  <si>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</si>
  <si>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</si>
  <si>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</si>
  <si>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</si>
  <si>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</si>
  <si>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</si>
  <si>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</si>
  <si>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</si>
  <si>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</si>
  <si>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</si>
  <si>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</si>
  <si>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</si>
  <si>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</si>
  <si>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</si>
  <si>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</si>
  <si>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</si>
  <si>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</si>
  <si>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</si>
  <si>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</si>
  <si>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</si>
  <si>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</si>
  <si>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</si>
  <si>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</si>
  <si>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</si>
  <si>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</si>
  <si>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</si>
  <si>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</si>
  <si>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</si>
  <si>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</si>
  <si>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</si>
  <si>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</si>
  <si>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</si>
  <si>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</si>
  <si>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</si>
  <si>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</si>
  <si>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</si>
  <si>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</si>
  <si>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</si>
  <si>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</si>
  <si>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</si>
  <si>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</si>
  <si>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</si>
  <si>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</si>
  <si>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</si>
  <si>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</si>
  <si>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</si>
  <si>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</si>
  <si>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</si>
  <si>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</si>
  <si>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</si>
  <si>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</si>
  <si>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</si>
  <si>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</si>
  <si>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</si>
  <si>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</si>
  <si>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</si>
  <si>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</si>
  <si>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</si>
  <si>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</si>
  <si>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</si>
  <si>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</si>
  <si>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</si>
  <si>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</si>
  <si>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</si>
  <si>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</si>
  <si>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</si>
  <si>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</si>
  <si>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</si>
  <si>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</si>
  <si>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</si>
  <si>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</si>
  <si>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</si>
  <si>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</si>
  <si>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</si>
  <si>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</si>
  <si>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</si>
  <si>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</si>
  <si>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</si>
  <si>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</si>
  <si>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</si>
  <si>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</si>
  <si>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</si>
  <si>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</si>
  <si>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</si>
  <si>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</si>
  <si>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</si>
  <si>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</si>
  <si>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</si>
  <si>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</si>
  <si>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</si>
  <si>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</si>
  <si>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</si>
  <si>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</si>
  <si>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</si>
  <si>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</si>
  <si>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</si>
  <si>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</si>
  <si>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</si>
  <si>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</si>
  <si>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</si>
  <si>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</si>
  <si>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</si>
  <si>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</si>
  <si>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</si>
  <si>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</si>
  <si>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</si>
  <si>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</si>
  <si>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</si>
  <si>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</si>
  <si>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</si>
  <si>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</si>
  <si>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</si>
  <si>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</si>
  <si>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</si>
  <si>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</si>
  <si>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</si>
  <si>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</si>
  <si>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</si>
  <si>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</si>
  <si>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</si>
  <si>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</si>
  <si>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</si>
  <si>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</si>
  <si>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</si>
  <si>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</si>
  <si>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</si>
  <si>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</si>
  <si>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</si>
  <si>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</si>
  <si>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</si>
  <si>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</si>
  <si>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</si>
  <si>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</si>
  <si>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</si>
  <si>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</si>
  <si>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</si>
  <si>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</si>
  <si>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</si>
  <si>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</si>
  <si>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</si>
  <si>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</si>
  <si>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</si>
  <si>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</si>
  <si>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</si>
  <si>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</si>
  <si>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</si>
  <si>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</si>
  <si>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</si>
  <si>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</si>
  <si>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</si>
  <si>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</si>
  <si>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</si>
  <si>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</si>
  <si>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</si>
  <si>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</si>
  <si>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</si>
  <si>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</si>
  <si>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</si>
  <si>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</si>
  <si>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</si>
  <si>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</si>
  <si>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</si>
  <si>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</si>
  <si>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</si>
  <si>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</si>
  <si>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</si>
  <si>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</si>
  <si>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</si>
  <si>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</si>
  <si>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</si>
  <si>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</si>
  <si>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</si>
  <si>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</si>
  <si>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</si>
  <si>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</si>
  <si>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</si>
  <si>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</si>
  <si>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</si>
  <si>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</si>
  <si>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</si>
  <si>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</si>
  <si>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</si>
  <si>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</si>
  <si>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</si>
  <si>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</si>
  <si>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</si>
  <si>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</si>
  <si>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</si>
  <si>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</si>
  <si>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</si>
  <si>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</si>
  <si>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</si>
  <si>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</si>
  <si>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</si>
  <si>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</si>
  <si>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</si>
  <si>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</si>
  <si>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</si>
  <si>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</si>
  <si>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</si>
  <si>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</si>
  <si>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</si>
  <si>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</si>
  <si>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</si>
  <si>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</si>
  <si>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</si>
  <si>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</si>
  <si>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</si>
  <si>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</si>
  <si>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</si>
  <si>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</si>
  <si>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</si>
  <si>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</si>
  <si>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</si>
  <si>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</si>
  <si>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</si>
  <si>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</si>
  <si>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</si>
  <si>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</si>
  <si>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</si>
  <si>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</si>
  <si>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</si>
  <si>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</si>
  <si>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</si>
  <si>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</si>
  <si>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</si>
  <si>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</si>
  <si>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</si>
  <si>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</si>
  <si>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</si>
  <si>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</si>
  <si>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</si>
  <si>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</si>
  <si>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</si>
  <si>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</si>
  <si>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</si>
  <si>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</si>
  <si>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</si>
  <si>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</si>
  <si>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</si>
  <si>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</si>
  <si>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</si>
  <si>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</si>
  <si>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</si>
  <si>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</si>
  <si>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</si>
  <si>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</si>
  <si>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</si>
  <si>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</si>
  <si>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</si>
  <si>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</si>
  <si>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</si>
  <si>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</si>
  <si>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</si>
  <si>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</si>
  <si>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</si>
  <si>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</si>
  <si>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</si>
  <si>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</si>
  <si>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</si>
  <si>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</si>
  <si>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</si>
  <si>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</si>
  <si>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</si>
  <si>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</si>
  <si>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</si>
  <si>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</si>
  <si>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</si>
  <si>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</si>
  <si>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</si>
  <si>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</si>
  <si>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</si>
  <si>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</si>
  <si>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</si>
  <si>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</si>
  <si>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</si>
  <si>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</si>
  <si>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</si>
  <si>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</si>
  <si>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</si>
  <si>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</si>
  <si>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</si>
  <si>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</si>
  <si>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</si>
  <si>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</si>
  <si>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</si>
  <si>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</si>
  <si>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</si>
  <si>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</si>
  <si>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</si>
  <si>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</si>
  <si>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</si>
  <si>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</si>
  <si>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</si>
  <si>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</si>
  <si>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</si>
  <si>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</si>
  <si>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</si>
  <si>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</si>
  <si>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</si>
  <si>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</si>
  <si>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</si>
  <si>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</si>
  <si>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</si>
  <si>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</si>
  <si>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</si>
  <si>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</si>
  <si>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</si>
  <si>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</si>
  <si>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</si>
  <si>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</si>
  <si>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</si>
  <si>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</si>
  <si>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</si>
  <si>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</si>
  <si>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</si>
  <si>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</si>
  <si>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</si>
  <si>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</si>
  <si>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</si>
  <si>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</si>
  <si>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</si>
  <si>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</si>
  <si>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</si>
  <si>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</si>
  <si>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</si>
  <si>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</si>
  <si>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</si>
  <si>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</si>
  <si>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</si>
  <si>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</si>
  <si>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</si>
  <si>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</si>
  <si>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</si>
  <si>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</si>
  <si>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</si>
  <si>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</si>
  <si>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</si>
  <si>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</si>
  <si>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</si>
  <si>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</si>
  <si>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</si>
  <si>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</si>
  <si>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</si>
  <si>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</si>
  <si>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</si>
  <si>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</si>
  <si>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</si>
  <si>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</si>
  <si>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</si>
  <si>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</si>
  <si>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</si>
  <si>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</si>
  <si>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</si>
  <si>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</si>
  <si>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</si>
  <si>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</si>
  <si>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</si>
  <si>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</si>
  <si>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</si>
  <si>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</si>
  <si>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</si>
  <si>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</si>
  <si>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</si>
  <si>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</si>
  <si>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</si>
  <si>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</si>
  <si>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</si>
  <si>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</si>
  <si>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</si>
  <si>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</si>
  <si>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</si>
  <si>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</si>
  <si>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</si>
  <si>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</si>
  <si>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</si>
  <si>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</si>
  <si>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</si>
  <si>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</si>
  <si>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</si>
  <si>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</si>
  <si>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</si>
  <si>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</si>
  <si>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</si>
  <si>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</si>
  <si>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</si>
  <si>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</si>
  <si>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</si>
  <si>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</si>
  <si>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</si>
  <si>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</si>
  <si>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</si>
  <si>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</si>
  <si>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</si>
  <si>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</si>
  <si>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</si>
  <si>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</si>
  <si>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</si>
  <si>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</si>
  <si>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</si>
  <si>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</si>
  <si>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</si>
  <si>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</si>
  <si>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</si>
  <si>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</si>
  <si>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</si>
  <si>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</si>
  <si>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</si>
  <si>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</si>
  <si>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</si>
  <si>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</si>
  <si>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</si>
  <si>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</si>
  <si>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</si>
  <si>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</si>
  <si>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</si>
  <si>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</si>
  <si>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</si>
  <si>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</si>
  <si>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</si>
  <si>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</si>
  <si>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</si>
  <si>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</si>
  <si>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</si>
  <si>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</si>
  <si>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</si>
  <si>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</si>
  <si>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</si>
  <si>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</si>
  <si>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</si>
  <si>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</si>
  <si>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</si>
  <si>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</si>
  <si>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</si>
  <si>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</si>
  <si>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</si>
  <si>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</si>
  <si>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</si>
  <si>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</si>
  <si>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</si>
  <si>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</si>
  <si>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</si>
  <si>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</si>
  <si>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</si>
  <si>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</si>
  <si>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</si>
  <si>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</si>
  <si>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</si>
  <si>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</si>
  <si>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</si>
  <si>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</si>
  <si>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</si>
  <si>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</si>
  <si>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</si>
  <si>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</si>
  <si>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</si>
  <si>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</si>
  <si>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</si>
  <si>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</si>
  <si>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</si>
  <si>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</si>
  <si>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</si>
  <si>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</si>
  <si>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</si>
  <si>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</si>
  <si>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</si>
  <si>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</si>
  <si>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</si>
  <si>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</si>
  <si>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</si>
  <si>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</si>
  <si>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</si>
  <si>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</si>
  <si>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</si>
  <si>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</si>
  <si>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</si>
  <si>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</si>
  <si>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</si>
  <si>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</si>
  <si>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</si>
  <si>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</si>
  <si>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</si>
  <si>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</si>
  <si>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</si>
  <si>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</si>
  <si>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</si>
  <si>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</si>
  <si>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</si>
  <si>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</si>
  <si>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</si>
  <si>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</si>
  <si>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</si>
  <si>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</si>
  <si>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</si>
  <si>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</si>
  <si>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</si>
  <si>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</si>
  <si>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</si>
  <si>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</si>
  <si>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</si>
  <si>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</si>
  <si>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</si>
  <si>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</si>
  <si>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</si>
  <si>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</si>
  <si>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</si>
  <si>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</si>
  <si>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</si>
  <si>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</si>
  <si>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</si>
  <si>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</si>
  <si>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</si>
  <si>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</si>
  <si>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</si>
  <si>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</si>
  <si>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</si>
  <si>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</si>
  <si>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</si>
  <si>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</si>
  <si>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</si>
  <si>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</si>
  <si>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</si>
  <si>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</si>
  <si>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</si>
  <si>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</si>
  <si>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</si>
  <si>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</si>
  <si>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</si>
  <si>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</si>
  <si>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</si>
  <si>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</si>
  <si>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</si>
  <si>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</si>
  <si>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</si>
  <si>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</si>
  <si>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</si>
  <si>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</si>
  <si>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</si>
  <si>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</si>
  <si>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</si>
  <si>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</si>
  <si>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</si>
  <si>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</si>
  <si>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</si>
  <si>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</si>
  <si>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</si>
  <si>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</si>
  <si>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</si>
  <si>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</si>
  <si>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</si>
  <si>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</si>
  <si>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</si>
  <si>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</si>
  <si>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</si>
  <si>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</si>
  <si>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</si>
  <si>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</si>
  <si>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</si>
  <si>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</si>
  <si>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</si>
  <si>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</si>
  <si>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</si>
  <si>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</si>
  <si>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</si>
  <si>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</si>
  <si>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</si>
  <si>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</si>
  <si>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</si>
  <si>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</si>
  <si>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</si>
  <si>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</si>
  <si>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</si>
  <si>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</si>
  <si>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</si>
  <si>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</si>
  <si>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</si>
  <si>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</si>
  <si>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</si>
  <si>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</si>
  <si>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</si>
  <si>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</si>
  <si>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</si>
  <si>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</si>
  <si>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</si>
  <si>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</si>
  <si>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</si>
  <si>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</si>
  <si>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</si>
  <si>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</si>
  <si>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</si>
  <si>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</si>
  <si>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</si>
  <si>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</si>
  <si>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</si>
  <si>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</si>
  <si>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</si>
  <si>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</si>
  <si>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</si>
  <si>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</si>
  <si>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</si>
  <si>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</si>
  <si>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</si>
  <si>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</si>
  <si>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</si>
  <si>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</si>
  <si>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</si>
  <si>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</si>
  <si>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</si>
  <si>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</si>
  <si>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</si>
  <si>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</si>
  <si>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</si>
  <si>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</si>
  <si>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</si>
  <si>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</si>
  <si>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</si>
  <si>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</si>
  <si>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</si>
  <si>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</si>
  <si>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</si>
  <si>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</si>
  <si>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</si>
  <si>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</si>
  <si>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</si>
  <si>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</si>
  <si>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</si>
  <si>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</si>
  <si>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</si>
  <si>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</si>
  <si>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</si>
  <si>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</si>
  <si>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</si>
  <si>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</si>
  <si>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</si>
  <si>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</si>
  <si>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</si>
  <si>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</si>
  <si>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</si>
  <si>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</si>
  <si>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</si>
  <si>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</si>
  <si>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</si>
  <si>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</si>
  <si>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</si>
  <si>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</si>
  <si>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</si>
  <si>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</si>
  <si>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</si>
  <si>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</si>
  <si>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</si>
  <si>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</si>
  <si>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</si>
  <si>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</si>
  <si>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</si>
  <si>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</si>
  <si>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</si>
  <si>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</si>
  <si>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</si>
  <si>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</si>
  <si>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</si>
  <si>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</si>
  <si>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</si>
  <si>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</si>
  <si>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</si>
  <si>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</si>
  <si>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</si>
  <si>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</si>
  <si>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</si>
  <si>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</si>
  <si>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</si>
  <si>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</si>
  <si>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</si>
  <si>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</si>
  <si>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</si>
  <si>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</si>
  <si>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</si>
  <si>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</si>
  <si>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</si>
  <si>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</si>
  <si>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</si>
  <si>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</si>
  <si>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</si>
  <si>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</si>
  <si>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</si>
  <si>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</si>
  <si>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</si>
  <si>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</si>
  <si>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</si>
  <si>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</si>
  <si>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</si>
  <si>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</si>
  <si>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</si>
  <si>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</si>
  <si>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</si>
  <si>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</si>
  <si>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</si>
  <si>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</si>
  <si>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</si>
  <si>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</si>
  <si>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</si>
  <si>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</si>
  <si>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</si>
  <si>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</si>
  <si>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</si>
  <si>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</si>
  <si>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</si>
  <si>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</si>
  <si>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</si>
  <si>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</si>
  <si>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</si>
  <si>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</si>
  <si>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</si>
  <si>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</si>
  <si>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</si>
  <si>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</si>
  <si>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</si>
  <si>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</si>
  <si>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</si>
  <si>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</si>
  <si>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</si>
  <si>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</si>
  <si>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</si>
  <si>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</si>
  <si>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</si>
  <si>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</si>
  <si>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</si>
  <si>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</si>
  <si>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</si>
  <si>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</si>
  <si>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</si>
  <si>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</si>
  <si>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</si>
  <si>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</si>
  <si>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</si>
  <si>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</si>
  <si>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</si>
  <si>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</si>
  <si>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</si>
  <si>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</si>
  <si>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</si>
  <si>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</si>
  <si>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</si>
  <si>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</si>
  <si>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</si>
  <si>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</si>
  <si>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</si>
  <si>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</si>
  <si>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</si>
  <si>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</si>
  <si>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</si>
  <si>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</si>
  <si>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</si>
  <si>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</si>
  <si>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</si>
  <si>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</si>
  <si>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</si>
  <si>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</si>
  <si>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</si>
  <si>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</si>
  <si>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</si>
  <si>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</si>
  <si>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</si>
  <si>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</si>
  <si>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</si>
  <si>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</si>
  <si>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</si>
  <si>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</si>
  <si>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</si>
  <si>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</si>
  <si>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</si>
  <si>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</si>
  <si>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</si>
  <si>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</si>
  <si>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</si>
  <si>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</si>
  <si>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</si>
  <si>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</si>
  <si>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</si>
  <si>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</si>
  <si>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</si>
  <si>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</si>
  <si>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</si>
  <si>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</si>
  <si>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</si>
  <si>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</si>
  <si>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</si>
  <si>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</si>
  <si>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</si>
  <si>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</si>
  <si>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</si>
  <si>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</si>
  <si>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</si>
  <si>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</si>
  <si>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</si>
  <si>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</si>
  <si>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</si>
  <si>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</si>
  <si>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</si>
  <si>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</si>
  <si>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</si>
  <si>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</si>
  <si>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</si>
  <si>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</si>
  <si>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</si>
  <si>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</si>
  <si>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</si>
  <si>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</si>
  <si>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</si>
  <si>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</si>
  <si>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</si>
  <si>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</si>
  <si>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</si>
  <si>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</si>
  <si>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</si>
  <si>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</si>
  <si>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</si>
  <si>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</si>
  <si>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</si>
  <si>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</si>
  <si>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</si>
  <si>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</si>
  <si>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</si>
  <si>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</si>
  <si>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</si>
  <si>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</si>
  <si>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</si>
  <si>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</si>
  <si>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</si>
  <si>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</si>
  <si>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</si>
  <si>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</si>
  <si>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</si>
  <si>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</si>
  <si>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</si>
  <si>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</si>
  <si>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</si>
  <si>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</si>
  <si>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</si>
  <si>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</si>
  <si>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</si>
  <si>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</si>
  <si>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</si>
  <si>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</si>
  <si>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</si>
  <si>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</si>
  <si>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</si>
  <si>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</si>
  <si>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</si>
  <si>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</si>
  <si>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</si>
  <si>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</si>
  <si>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</si>
  <si>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</si>
  <si>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</si>
  <si>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</si>
  <si>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</si>
  <si>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</si>
  <si>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</si>
  <si>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</si>
  <si>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</si>
  <si>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</si>
  <si>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</si>
  <si>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</si>
  <si>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</si>
  <si>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</si>
  <si>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</si>
  <si>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</si>
  <si>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</si>
  <si>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</si>
  <si>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</si>
  <si>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</si>
  <si>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</si>
  <si>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</si>
  <si>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</si>
  <si>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</si>
  <si>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</si>
  <si>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</si>
  <si>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</si>
  <si>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</si>
  <si>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</si>
  <si>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</si>
  <si>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</si>
  <si>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</si>
  <si>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</si>
  <si>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</si>
  <si>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</si>
  <si>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</si>
  <si>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</si>
  <si>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</si>
  <si>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</si>
  <si>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</si>
  <si>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</si>
  <si>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</si>
  <si>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</si>
  <si>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</si>
  <si>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</si>
  <si>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</si>
  <si>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</si>
  <si>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</si>
  <si>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</si>
  <si>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</si>
  <si>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</si>
  <si>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</si>
  <si>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</si>
  <si>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</si>
  <si>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</si>
  <si>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</si>
  <si>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</si>
  <si>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</si>
  <si>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</si>
  <si>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</si>
  <si>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</si>
  <si>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</si>
  <si>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</si>
  <si>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</si>
  <si>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</si>
  <si>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</si>
  <si>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</si>
  <si>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</si>
  <si>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</si>
  <si>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</si>
  <si>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</si>
  <si>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</si>
  <si>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</si>
  <si>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</si>
  <si>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</si>
  <si>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</si>
  <si>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</si>
  <si>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</si>
  <si>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</si>
  <si>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</si>
  <si>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</si>
  <si>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</si>
  <si>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</si>
  <si>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</si>
  <si>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</si>
  <si>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</si>
  <si>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</si>
  <si>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</si>
  <si>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</si>
  <si>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</si>
  <si>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</si>
  <si>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</si>
  <si>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</si>
  <si>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</si>
  <si>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</si>
  <si>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</si>
  <si>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</si>
  <si>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</si>
  <si>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</si>
  <si>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</si>
  <si>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</si>
  <si>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</si>
  <si>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</si>
  <si>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</si>
  <si>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</si>
  <si>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</si>
  <si>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</si>
  <si>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</si>
  <si>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</si>
  <si>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</si>
  <si>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</si>
  <si>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</si>
  <si>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</si>
  <si>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</si>
  <si>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</si>
  <si>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</si>
  <si>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</si>
  <si>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</si>
  <si>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</si>
  <si>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</si>
  <si>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</si>
  <si>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</si>
  <si>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</si>
  <si>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</si>
  <si>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</si>
  <si>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</si>
  <si>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</si>
  <si>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</si>
  <si>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</si>
  <si>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</si>
  <si>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</si>
  <si>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</si>
  <si>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</si>
  <si>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</si>
  <si>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</si>
  <si>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</si>
  <si>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</si>
  <si>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</si>
  <si>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</si>
  <si>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</si>
  <si>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</si>
  <si>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</si>
  <si>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</si>
  <si>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</si>
  <si>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</si>
  <si>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</si>
  <si>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</si>
  <si>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</si>
  <si>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</si>
  <si>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</si>
  <si>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</si>
  <si>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</si>
  <si>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</si>
  <si>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</si>
  <si>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</si>
  <si>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</si>
  <si>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</si>
  <si>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</si>
  <si>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</si>
  <si>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</si>
  <si>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</si>
  <si>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</si>
  <si>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</si>
  <si>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</si>
  <si>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</si>
  <si>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</si>
  <si>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</si>
  <si>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</si>
  <si>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</si>
  <si>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</si>
  <si>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</si>
  <si>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</si>
  <si>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</si>
  <si>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</si>
  <si>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</si>
  <si>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</si>
  <si>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</si>
  <si>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</si>
  <si>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</si>
  <si>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</si>
  <si>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</si>
  <si>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</si>
  <si>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</si>
  <si>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</si>
  <si>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</si>
  <si>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</si>
  <si>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</si>
  <si>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</si>
  <si>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</si>
  <si>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</si>
  <si>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</si>
  <si>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</si>
  <si>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</si>
  <si>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</si>
  <si>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</si>
  <si>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</si>
  <si>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</si>
  <si>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</si>
  <si>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</si>
  <si>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</si>
  <si>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</si>
  <si>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</si>
  <si>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</si>
  <si>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</si>
  <si>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</si>
  <si>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</si>
  <si>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</si>
  <si>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</si>
  <si>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</si>
  <si>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</si>
  <si>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</si>
  <si>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</si>
  <si>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</si>
  <si>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</si>
  <si>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</si>
  <si>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</si>
  <si>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</si>
  <si>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</si>
  <si>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</si>
  <si>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</si>
  <si>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</si>
  <si>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</si>
  <si>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</si>
  <si>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</si>
  <si>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</si>
  <si>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</si>
  <si>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</si>
  <si>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</si>
  <si>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</si>
  <si>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</si>
  <si>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</si>
  <si>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</si>
  <si>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</si>
  <si>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</si>
  <si>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</si>
  <si>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</si>
  <si>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</si>
  <si>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</si>
  <si>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</si>
  <si>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</si>
  <si>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</si>
  <si>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</si>
  <si>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</si>
  <si>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</si>
  <si>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</si>
  <si>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</si>
  <si>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</si>
  <si>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</si>
  <si>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</si>
  <si>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</si>
  <si>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</si>
  <si>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</si>
  <si>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</si>
  <si>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</si>
  <si>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</si>
  <si>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</si>
  <si>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</si>
  <si>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</si>
  <si>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</si>
  <si>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</si>
  <si>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</si>
  <si>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</si>
  <si>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</si>
  <si>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</si>
  <si>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</si>
  <si>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</si>
  <si>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</si>
  <si>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</si>
  <si>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</si>
  <si>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</si>
  <si>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</si>
  <si>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</si>
  <si>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</si>
  <si>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</si>
  <si>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</si>
  <si>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</si>
  <si>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</si>
  <si>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</si>
  <si>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</si>
  <si>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</si>
  <si>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</si>
  <si>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</si>
  <si>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</si>
  <si>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</si>
  <si>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</si>
  <si>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</si>
  <si>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</si>
  <si>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</si>
  <si>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</si>
  <si>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</si>
  <si>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</si>
  <si>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</si>
  <si>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</si>
  <si>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</si>
  <si>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</si>
  <si>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</si>
  <si>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</si>
  <si>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</si>
  <si>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</si>
  <si>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</si>
  <si>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</si>
  <si>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</si>
  <si>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</si>
  <si>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</si>
  <si>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</si>
  <si>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</si>
  <si>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</si>
  <si>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</si>
  <si>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</si>
  <si>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</si>
  <si>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</si>
  <si>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</si>
  <si>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</si>
  <si>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</si>
  <si>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</si>
  <si>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</si>
  <si>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</si>
  <si>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</si>
  <si>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</si>
  <si>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</si>
  <si>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</si>
  <si>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</si>
  <si>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</si>
  <si>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</si>
  <si>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</si>
  <si>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</si>
  <si>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</si>
  <si>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</si>
  <si>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</si>
  <si>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</si>
  <si>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</si>
  <si>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</si>
  <si>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</si>
  <si>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</si>
  <si>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</si>
  <si>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</si>
  <si>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</si>
  <si>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</si>
  <si>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</si>
  <si>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</si>
  <si>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</si>
  <si>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</si>
  <si>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</si>
  <si>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</si>
  <si>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</si>
  <si>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</si>
  <si>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</si>
  <si>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</si>
  <si>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</si>
  <si>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</si>
  <si>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</si>
  <si>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</si>
  <si>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</si>
  <si>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</si>
  <si>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</si>
  <si>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</si>
  <si>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</si>
  <si>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</si>
  <si>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</si>
  <si>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</si>
  <si>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</si>
  <si>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</si>
  <si>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</si>
  <si>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</si>
  <si>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</si>
  <si>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</si>
  <si>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</si>
  <si>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</si>
  <si>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</si>
  <si>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</si>
  <si>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</si>
  <si>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</si>
  <si>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</si>
  <si>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</si>
  <si>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</si>
  <si>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</si>
  <si>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</si>
  <si>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</si>
  <si>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</si>
  <si>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</si>
  <si>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</si>
  <si>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</si>
  <si>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</si>
  <si>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</si>
  <si>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</si>
  <si>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</si>
  <si>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</si>
  <si>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</si>
  <si>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</si>
  <si>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</si>
  <si>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</si>
  <si>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</si>
  <si>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</si>
  <si>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</si>
  <si>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</si>
  <si>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</si>
  <si>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</si>
  <si>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</si>
  <si>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</si>
  <si>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</si>
  <si>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</si>
  <si>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</si>
  <si>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</si>
  <si>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</si>
  <si>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</si>
  <si>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</si>
  <si>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</si>
  <si>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</si>
  <si>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</si>
  <si>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</si>
  <si>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</si>
  <si>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</si>
  <si>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</si>
  <si>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</si>
  <si>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</si>
  <si>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</si>
  <si>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</si>
  <si>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</si>
  <si>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</si>
  <si>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</si>
  <si>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</si>
  <si>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</si>
  <si>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</si>
  <si>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</si>
  <si>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</si>
  <si>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</si>
  <si>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</si>
  <si>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</si>
  <si>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</si>
  <si>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</si>
  <si>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</si>
  <si>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</si>
  <si>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</si>
  <si>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</si>
  <si>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</si>
  <si>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</si>
  <si>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</si>
  <si>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</si>
  <si>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</si>
  <si>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</si>
  <si>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</si>
  <si>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</si>
  <si>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</si>
  <si>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</si>
  <si>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</si>
  <si>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</si>
  <si>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</si>
  <si>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</si>
  <si>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</si>
  <si>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</si>
  <si>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</si>
  <si>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</si>
  <si>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</si>
  <si>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</si>
  <si>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</si>
  <si>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</si>
  <si>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</si>
  <si>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</si>
  <si>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</si>
  <si>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</si>
  <si>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</si>
  <si>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</si>
  <si>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</si>
  <si>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</si>
  <si>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</si>
  <si>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</si>
  <si>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</si>
  <si>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</si>
  <si>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</si>
  <si>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</si>
  <si>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</si>
  <si>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</si>
  <si>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</si>
  <si>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</si>
  <si>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</si>
  <si>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</si>
  <si>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</si>
  <si>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</si>
  <si>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</si>
  <si>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</si>
  <si>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</si>
  <si>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</si>
  <si>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</si>
  <si>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</si>
  <si>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</si>
  <si>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</si>
  <si>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</si>
  <si>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</si>
  <si>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</si>
  <si>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</si>
  <si>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</si>
  <si>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</si>
  <si>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</si>
  <si>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</si>
  <si>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</si>
  <si>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</si>
  <si>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</si>
  <si>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</si>
  <si>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</si>
  <si>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</si>
  <si>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</si>
  <si>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</si>
  <si>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</si>
  <si>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</si>
  <si>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</si>
  <si>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</si>
  <si>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</si>
  <si>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</si>
  <si>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</si>
  <si>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</si>
  <si>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</si>
  <si>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</si>
  <si>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</si>
  <si>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</si>
  <si>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</si>
  <si>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</si>
  <si>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</si>
  <si>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</si>
  <si>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</si>
  <si>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</si>
  <si>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</si>
  <si>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</si>
  <si>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</si>
  <si>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</si>
  <si>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</si>
  <si>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</si>
  <si>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</si>
  <si>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</si>
  <si>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</si>
  <si>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</si>
  <si>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</si>
  <si>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</si>
  <si>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</si>
  <si>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</si>
  <si>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</si>
  <si>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</si>
  <si>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</si>
  <si>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</si>
  <si>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</si>
  <si>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</si>
  <si>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</si>
  <si>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</si>
  <si>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</si>
  <si>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</si>
  <si>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</si>
  <si>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</si>
  <si>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</si>
  <si>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</si>
  <si>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</si>
  <si>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</si>
  <si>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</si>
  <si>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</si>
  <si>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</si>
  <si>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</si>
  <si>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</si>
  <si>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</si>
  <si>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</si>
  <si>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</si>
  <si>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</si>
  <si>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</si>
  <si>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</si>
  <si>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</si>
  <si>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</si>
  <si>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</si>
  <si>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</si>
  <si>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</si>
  <si>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</si>
  <si>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</si>
  <si>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</si>
  <si>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</si>
  <si>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</si>
  <si>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</si>
  <si>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</si>
  <si>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</si>
  <si>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</si>
  <si>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</si>
  <si>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</si>
  <si>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</si>
  <si>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</si>
  <si>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</si>
  <si>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</si>
  <si>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</si>
  <si>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</si>
  <si>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</si>
  <si>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</si>
  <si>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</si>
  <si>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</si>
  <si>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</si>
  <si>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</si>
  <si>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</si>
  <si>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</si>
  <si>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</si>
  <si>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</si>
  <si>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</si>
  <si>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</si>
  <si>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</si>
  <si>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</si>
  <si>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</si>
  <si>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</si>
  <si>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</si>
  <si>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</si>
  <si>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</si>
  <si>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</si>
  <si>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</si>
  <si>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</si>
  <si>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</si>
  <si>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</si>
  <si>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</si>
  <si>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</si>
  <si>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</si>
  <si>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</si>
  <si>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</si>
  <si>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</si>
  <si>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</si>
  <si>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</si>
  <si>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</si>
  <si>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</si>
  <si>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</si>
  <si>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</si>
  <si>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</si>
  <si>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</si>
  <si>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</si>
  <si>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</si>
  <si>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</si>
  <si>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</si>
  <si>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</si>
  <si>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</si>
  <si>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</si>
  <si>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</si>
  <si>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</si>
  <si>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</si>
  <si>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</si>
  <si>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</si>
  <si>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</si>
  <si>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</si>
  <si>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</si>
  <si>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</si>
  <si>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</si>
  <si>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</si>
  <si>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</si>
  <si>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</si>
  <si>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</si>
  <si>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</si>
  <si>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</si>
  <si>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</si>
  <si>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</si>
  <si>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</si>
  <si>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</si>
  <si>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</si>
  <si>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</si>
  <si>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</si>
  <si>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</si>
  <si>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</si>
  <si>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</si>
  <si>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</si>
  <si>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</si>
  <si>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</si>
  <si>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</si>
  <si>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</si>
  <si>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</si>
  <si>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</si>
  <si>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</si>
  <si>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</si>
  <si>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</si>
  <si>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</si>
  <si>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</si>
  <si>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</si>
  <si>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</si>
  <si>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</si>
  <si>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</si>
  <si>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</si>
  <si>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</si>
  <si>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</si>
  <si>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</si>
  <si>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</si>
  <si>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</si>
  <si>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</si>
  <si>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</si>
  <si>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</si>
  <si>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</si>
  <si>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</si>
  <si>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</si>
  <si>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</si>
  <si>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</si>
  <si>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</si>
  <si>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</si>
  <si>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</si>
  <si>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</si>
  <si>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</si>
  <si>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</si>
  <si>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</si>
  <si>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</si>
  <si>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</si>
  <si>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</si>
  <si>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</si>
  <si>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</si>
  <si>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</si>
  <si>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</si>
  <si>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</si>
  <si>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</si>
  <si>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</si>
  <si>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</si>
  <si>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</si>
  <si>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</si>
  <si>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</si>
  <si>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</si>
  <si>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</si>
  <si>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</si>
  <si>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</si>
  <si>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</si>
  <si>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</si>
  <si>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</si>
  <si>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</si>
  <si>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</si>
  <si>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</si>
  <si>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</si>
  <si>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</si>
  <si>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</si>
  <si>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</si>
  <si>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</si>
  <si>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</si>
  <si>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</si>
  <si>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</si>
  <si>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</si>
  <si>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</si>
  <si>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</si>
  <si>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</si>
  <si>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</si>
  <si>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</si>
  <si>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</si>
  <si>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</si>
  <si>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</si>
  <si>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</si>
  <si>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</si>
  <si>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</si>
  <si>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</si>
  <si>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</si>
  <si>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</si>
  <si>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</si>
  <si>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</si>
  <si>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</si>
  <si>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</si>
  <si>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</si>
  <si>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</si>
  <si>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</si>
  <si>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</si>
  <si>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</si>
  <si>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</si>
  <si>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</si>
  <si>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</si>
  <si>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</si>
  <si>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</si>
  <si>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</si>
  <si>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</si>
  <si>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</si>
  <si>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</si>
  <si>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</si>
  <si>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</si>
  <si>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</si>
  <si>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</si>
  <si>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</si>
  <si>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</si>
  <si>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</si>
  <si>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</si>
  <si>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</si>
  <si>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</si>
  <si>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</si>
  <si>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</si>
  <si>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</si>
  <si>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</si>
  <si>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</si>
  <si>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</si>
  <si>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</si>
  <si>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</si>
  <si>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</si>
  <si>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</si>
  <si>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</si>
  <si>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</si>
  <si>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</si>
  <si>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</si>
  <si>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</si>
  <si>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</si>
  <si>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</si>
  <si>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</si>
  <si>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</si>
  <si>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</si>
  <si>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</si>
  <si>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</si>
  <si>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</si>
  <si>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</si>
  <si>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</si>
  <si>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</si>
  <si>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</si>
  <si>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</si>
  <si>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</si>
  <si>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</si>
  <si>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</si>
  <si>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</si>
  <si>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</si>
  <si>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</si>
  <si>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</si>
  <si>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</si>
  <si>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</si>
  <si>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</si>
  <si>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</si>
  <si>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</si>
  <si>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</si>
  <si>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</si>
  <si>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</si>
  <si>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</si>
  <si>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</si>
  <si>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</si>
  <si>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</si>
  <si>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</si>
  <si>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</si>
  <si>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</si>
  <si>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</si>
  <si>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</si>
  <si>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</si>
  <si>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</si>
  <si>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</si>
  <si>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</si>
  <si>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</si>
  <si>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</si>
  <si>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</si>
  <si>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</si>
  <si>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</si>
  <si>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</si>
  <si>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</si>
  <si>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</si>
  <si>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</si>
  <si>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</si>
  <si>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</si>
  <si>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</si>
  <si>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</si>
  <si>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</si>
  <si>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</si>
  <si>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</si>
  <si>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</si>
  <si>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</si>
  <si>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</si>
  <si>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</si>
  <si>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</si>
  <si>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</si>
  <si>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</si>
  <si>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</si>
  <si>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</si>
  <si>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</si>
  <si>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</si>
  <si>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</si>
  <si>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</si>
  <si>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</si>
  <si>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</si>
  <si>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</si>
  <si>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</si>
  <si>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</si>
  <si>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</si>
  <si>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</si>
  <si>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</si>
  <si>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</si>
  <si>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</si>
  <si>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</si>
  <si>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</si>
  <si>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</si>
  <si>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</si>
  <si>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</si>
  <si>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</si>
  <si>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</si>
  <si>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</si>
  <si>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</si>
  <si>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</si>
  <si>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</si>
  <si>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</si>
  <si>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</si>
  <si>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</si>
  <si>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</si>
  <si>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</si>
  <si>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</si>
  <si>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</si>
  <si>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</si>
  <si>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</si>
  <si>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</si>
  <si>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</si>
  <si>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</si>
  <si>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</si>
  <si>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</si>
  <si>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</si>
  <si>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</si>
  <si>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</si>
  <si>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</si>
  <si>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</si>
  <si>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</si>
  <si>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</si>
  <si>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</si>
  <si>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</si>
  <si>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</si>
  <si>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</si>
  <si>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</si>
  <si>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</si>
  <si>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</si>
  <si>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</si>
  <si>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</si>
  <si>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</si>
  <si>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</si>
  <si>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</si>
  <si>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</si>
  <si>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</si>
  <si>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</si>
  <si>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</si>
  <si>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</si>
  <si>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</si>
  <si>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</si>
  <si>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</si>
  <si>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</si>
  <si>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</si>
  <si>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</si>
  <si>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</si>
  <si>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</si>
  <si>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</si>
  <si>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</si>
  <si>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</si>
  <si>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</si>
  <si>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</si>
  <si>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</si>
  <si>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</si>
  <si>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</si>
  <si>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</si>
  <si>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</si>
  <si>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</si>
  <si>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</si>
  <si>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</si>
  <si>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</si>
  <si>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</si>
  <si>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</si>
  <si>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</si>
  <si>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</si>
  <si>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</si>
  <si>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</si>
  <si>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</si>
  <si>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</si>
  <si>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</si>
  <si>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</si>
  <si>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</si>
  <si>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</si>
  <si>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</si>
  <si>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</si>
  <si>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</si>
  <si>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</si>
  <si>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</si>
  <si>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</si>
  <si>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</si>
  <si>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</si>
  <si>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</si>
  <si>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</si>
  <si>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</si>
  <si>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</si>
  <si>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</si>
  <si>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</si>
  <si>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</si>
  <si>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</si>
  <si>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</si>
  <si>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</si>
  <si>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</si>
  <si>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</si>
  <si>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</si>
  <si>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</si>
  <si>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</si>
  <si>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</si>
  <si>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</si>
  <si>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</si>
  <si>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</si>
  <si>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</si>
  <si>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</si>
  <si>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</si>
  <si>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</si>
  <si>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</si>
  <si>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</si>
  <si>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</si>
  <si>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</si>
  <si>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</si>
  <si>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</si>
  <si>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</si>
  <si>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</si>
  <si>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</si>
  <si>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</si>
  <si>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</si>
  <si>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</si>
  <si>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</si>
  <si>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</si>
  <si>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</si>
  <si>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</si>
  <si>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</si>
  <si>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</si>
  <si>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</si>
  <si>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</si>
  <si>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</si>
  <si>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</si>
  <si>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</si>
  <si>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</si>
  <si>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</si>
  <si>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</si>
  <si>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</si>
  <si>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</si>
  <si>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</si>
  <si>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</si>
  <si>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</si>
  <si>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</si>
  <si>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</si>
  <si>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</si>
  <si>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</si>
  <si>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</si>
  <si>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</si>
  <si>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</si>
  <si>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</si>
  <si>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</si>
  <si>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</si>
  <si>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</si>
  <si>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</si>
  <si>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</si>
  <si>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</si>
  <si>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</si>
  <si>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</si>
  <si>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</si>
  <si>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</si>
  <si>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</si>
  <si>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</si>
  <si>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</si>
  <si>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</si>
  <si>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</si>
  <si>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</si>
  <si>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</si>
  <si>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</si>
  <si>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</si>
  <si>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</si>
  <si>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</si>
  <si>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</si>
  <si>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</si>
  <si>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</si>
  <si>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</si>
  <si>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</si>
  <si>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</si>
  <si>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</si>
  <si>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</si>
  <si>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</si>
  <si>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</si>
  <si>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</si>
  <si>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</si>
  <si>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</si>
  <si>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</si>
  <si>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</si>
  <si>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</si>
  <si>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</si>
  <si>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</si>
  <si>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</si>
  <si>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</si>
  <si>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</si>
  <si>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</si>
  <si>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</si>
  <si>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</si>
  <si>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</si>
  <si>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</si>
  <si>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</si>
  <si>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</si>
  <si>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</si>
  <si>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</si>
  <si>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</si>
  <si>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</si>
  <si>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</si>
  <si>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</si>
  <si>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</si>
  <si>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</si>
  <si>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</si>
  <si>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</si>
  <si>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</si>
  <si>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</si>
  <si>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</si>
  <si>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</si>
  <si>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</si>
  <si>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</si>
  <si>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</si>
  <si>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</si>
  <si>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</si>
  <si>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</si>
  <si>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</si>
  <si>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</si>
  <si>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</si>
  <si>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</si>
  <si>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</si>
  <si>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</si>
  <si>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</si>
  <si>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</si>
  <si>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</si>
  <si>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</si>
  <si>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</si>
  <si>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</si>
  <si>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</si>
  <si>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</si>
  <si>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</si>
  <si>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</si>
  <si>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</si>
  <si>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</si>
  <si>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</si>
  <si>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</si>
  <si>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</si>
  <si>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</si>
  <si>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</si>
  <si>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</si>
  <si>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</si>
  <si>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</si>
  <si>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</si>
  <si>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</si>
  <si>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</si>
  <si>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</si>
  <si>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</si>
  <si>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</si>
  <si>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</si>
  <si>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</si>
  <si>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</si>
  <si>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</si>
  <si>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</si>
  <si>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</si>
  <si>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</si>
  <si>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</si>
  <si>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</si>
  <si>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</si>
  <si>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</si>
  <si>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</si>
  <si>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</si>
  <si>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</si>
  <si>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</si>
  <si>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</si>
  <si>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</si>
  <si>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</si>
  <si>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</si>
  <si>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</si>
  <si>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</si>
  <si>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</si>
  <si>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</si>
  <si>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</si>
  <si>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</si>
  <si>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</si>
  <si>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</si>
  <si>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</si>
  <si>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</si>
  <si>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</si>
  <si>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</si>
  <si>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</si>
  <si>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</si>
  <si>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</si>
  <si>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</si>
  <si>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</si>
  <si>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</si>
  <si>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</si>
  <si>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</si>
  <si>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</si>
  <si>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</si>
  <si>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</si>
  <si>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</si>
  <si>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</si>
  <si>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</si>
  <si>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</si>
  <si>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</si>
  <si>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</si>
  <si>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</si>
  <si>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</si>
  <si>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</si>
  <si>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</si>
  <si>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</si>
  <si>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</si>
  <si>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</si>
  <si>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</si>
  <si>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</si>
  <si>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</si>
  <si>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</si>
  <si>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</si>
  <si>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</si>
  <si>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</si>
  <si>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</si>
  <si>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</si>
  <si>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</si>
  <si>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</si>
  <si>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</si>
  <si>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</si>
  <si>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</si>
  <si>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</si>
  <si>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</si>
  <si>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</si>
  <si>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</si>
  <si>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</si>
  <si>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</si>
  <si>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</si>
  <si>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</si>
  <si>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</si>
  <si>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</si>
  <si>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</si>
  <si>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</si>
  <si>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</si>
  <si>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</si>
  <si>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</si>
  <si>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</si>
  <si>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</si>
  <si>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</si>
  <si>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</si>
  <si>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</si>
  <si>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</si>
  <si>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</si>
  <si>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</si>
  <si>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</si>
  <si>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</si>
  <si>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</si>
  <si>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</si>
  <si>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</si>
  <si>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</si>
  <si>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</si>
  <si>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</si>
  <si>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</si>
  <si>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</si>
  <si>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</si>
  <si>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</si>
  <si>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</si>
  <si>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</si>
  <si>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</si>
  <si>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</si>
  <si>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</si>
  <si>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</si>
  <si>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</si>
  <si>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</si>
  <si>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</si>
  <si>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</si>
  <si>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</si>
  <si>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</si>
  <si>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</si>
  <si>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</si>
  <si>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</si>
  <si>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</si>
  <si>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</si>
  <si>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</si>
  <si>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</si>
  <si>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</si>
  <si>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</si>
  <si>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</si>
  <si>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</si>
  <si>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</si>
  <si>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</si>
  <si>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</si>
  <si>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</si>
  <si>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</si>
  <si>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</si>
  <si>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</si>
  <si>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</si>
  <si>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</si>
  <si>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</si>
  <si>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</si>
  <si>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</si>
  <si>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</si>
  <si>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</si>
  <si>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</si>
  <si>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</si>
  <si>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</si>
  <si>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</si>
  <si>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</si>
  <si>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</si>
  <si>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</si>
  <si>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</si>
  <si>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</si>
  <si>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</si>
  <si>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</si>
  <si>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</si>
  <si>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</si>
  <si>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</si>
  <si>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</si>
  <si>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</si>
  <si>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</si>
  <si>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</si>
  <si>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</si>
  <si>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</si>
  <si>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</si>
  <si>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</si>
  <si>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</si>
  <si>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</si>
  <si>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</si>
  <si>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</si>
  <si>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</si>
  <si>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</si>
  <si>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</si>
  <si>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</si>
  <si>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</si>
  <si>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</si>
  <si>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</si>
  <si>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</si>
  <si>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</si>
  <si>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</si>
  <si>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</si>
  <si>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</si>
  <si>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</si>
  <si>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</si>
  <si>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</si>
  <si>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</si>
  <si>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</si>
  <si>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</si>
  <si>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</si>
  <si>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</si>
  <si>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</si>
  <si>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</si>
  <si>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</si>
  <si>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</si>
  <si>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</si>
  <si>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</si>
  <si>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</si>
  <si>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</si>
  <si>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</si>
  <si>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</si>
  <si>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</si>
  <si>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</si>
  <si>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</si>
  <si>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</si>
  <si>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</si>
  <si>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</si>
  <si>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</si>
  <si>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</si>
  <si>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</si>
  <si>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</si>
  <si>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</si>
  <si>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</si>
  <si>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</si>
  <si>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</si>
  <si>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</si>
  <si>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</si>
  <si>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</si>
  <si>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</si>
  <si>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</si>
  <si>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</si>
  <si>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</si>
  <si>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</si>
  <si>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</si>
  <si>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</si>
  <si>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</si>
  <si>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</si>
  <si>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</si>
  <si>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</si>
  <si>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</si>
  <si>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</si>
  <si>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</si>
  <si>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</si>
  <si>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</si>
  <si>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</si>
  <si>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</si>
  <si>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</si>
  <si>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</si>
  <si>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</si>
  <si>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</si>
  <si>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</si>
  <si>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</si>
  <si>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</si>
  <si>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</si>
  <si>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</si>
  <si>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</si>
  <si>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</si>
  <si>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</si>
  <si>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</si>
  <si>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</si>
  <si>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</si>
  <si>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</si>
  <si>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</si>
  <si>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</si>
  <si>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</si>
  <si>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</si>
  <si>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</si>
  <si>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</si>
  <si>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</si>
  <si>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</si>
  <si>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</si>
  <si>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</si>
  <si>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</si>
  <si>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</si>
  <si>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</si>
  <si>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</si>
  <si>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</si>
  <si>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</si>
  <si>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</si>
  <si>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</si>
  <si>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</si>
  <si>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</si>
  <si>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</si>
  <si>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</si>
  <si>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</si>
  <si>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</si>
  <si>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</si>
  <si>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</si>
  <si>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</si>
  <si>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</si>
  <si>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</si>
  <si>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</si>
  <si>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</si>
  <si>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</si>
  <si>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</si>
  <si>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</si>
  <si>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</si>
  <si>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</si>
  <si>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</si>
  <si>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</si>
  <si>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</si>
  <si>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</si>
  <si>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</si>
  <si>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</si>
  <si>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</si>
  <si>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</si>
  <si>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</si>
  <si>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</si>
  <si>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</si>
  <si>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</si>
  <si>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</si>
  <si>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</si>
  <si>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</si>
  <si>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</si>
  <si>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</si>
  <si>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</si>
  <si>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</si>
  <si>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</si>
  <si>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</si>
  <si>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</si>
  <si>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</si>
  <si>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</si>
  <si>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</si>
  <si>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</si>
  <si>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</si>
  <si>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</si>
  <si>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</si>
  <si>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</si>
  <si>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</si>
  <si>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</si>
  <si>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</si>
  <si>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</si>
  <si>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</si>
  <si>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</si>
  <si>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</si>
  <si>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</si>
  <si>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</si>
  <si>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</si>
  <si>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</si>
  <si>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</si>
  <si>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</si>
  <si>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</si>
  <si>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</si>
  <si>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</si>
  <si>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</si>
  <si>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</si>
  <si>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</si>
  <si>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</si>
  <si>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</si>
  <si>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</si>
  <si>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</si>
  <si>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</si>
  <si>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</si>
  <si>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</si>
  <si>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</si>
  <si>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</si>
  <si>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</si>
  <si>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</si>
  <si>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</si>
  <si>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</si>
  <si>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</si>
  <si>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</si>
  <si>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</si>
  <si>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</si>
  <si>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</si>
  <si>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</si>
  <si>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</si>
  <si>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</si>
  <si>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</si>
  <si>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</si>
  <si>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</si>
  <si>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</si>
  <si>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</si>
  <si>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</si>
  <si>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</si>
  <si>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</si>
  <si>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</si>
  <si>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</si>
  <si>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</si>
  <si>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</si>
  <si>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</si>
  <si>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</si>
  <si>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</si>
  <si>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</si>
  <si>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</si>
  <si>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</si>
  <si>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</si>
  <si>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</si>
  <si>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</si>
  <si>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</si>
  <si>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</si>
  <si>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</si>
  <si>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</si>
  <si>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</si>
  <si>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</si>
  <si>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</si>
  <si>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</si>
  <si>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</si>
  <si>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</si>
  <si>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</si>
  <si>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</si>
  <si>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</si>
  <si>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</si>
  <si>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</si>
  <si>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</si>
  <si>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</si>
  <si>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</si>
  <si>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</si>
  <si>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</si>
  <si>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</si>
  <si>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</si>
  <si>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</si>
  <si>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</si>
  <si>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</si>
  <si>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</si>
  <si>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</si>
  <si>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</si>
  <si>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</si>
  <si>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</si>
  <si>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</si>
  <si>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</si>
  <si>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</si>
  <si>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</si>
  <si>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</si>
  <si>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</si>
  <si>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</si>
  <si>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</si>
  <si>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</si>
  <si>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</si>
  <si>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</si>
  <si>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</si>
  <si>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</si>
  <si>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</si>
  <si>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</si>
  <si>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</si>
  <si>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</si>
  <si>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</si>
  <si>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</si>
  <si>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</si>
  <si>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</si>
  <si>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</si>
  <si>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</si>
  <si>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</si>
  <si>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</si>
  <si>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</si>
  <si>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</si>
  <si>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</si>
  <si>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</si>
  <si>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</si>
  <si>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</si>
  <si>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</si>
  <si>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</si>
  <si>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</si>
  <si>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</si>
  <si>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</si>
  <si>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</si>
  <si>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</si>
  <si>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</si>
  <si>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</si>
  <si>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</si>
  <si>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</si>
  <si>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</si>
  <si>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</si>
  <si>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</si>
  <si>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</si>
  <si>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</si>
  <si>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</si>
  <si>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</si>
  <si>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</si>
  <si>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</si>
  <si>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</si>
  <si>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</si>
  <si>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</si>
  <si>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</si>
  <si>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</si>
  <si>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</si>
  <si>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</si>
  <si>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</si>
  <si>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</si>
  <si>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</si>
  <si>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</si>
  <si>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</si>
  <si>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</si>
  <si>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</si>
  <si>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</si>
  <si>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</si>
  <si>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</si>
  <si>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</si>
  <si>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</si>
  <si>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</si>
  <si>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</si>
  <si>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</si>
  <si>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</si>
  <si>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</si>
  <si>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</si>
  <si>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</si>
  <si>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</si>
  <si>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</si>
  <si>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</si>
  <si>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</si>
  <si>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</si>
  <si>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</si>
  <si>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</si>
  <si>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</si>
  <si>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</si>
  <si>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</si>
  <si>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</si>
  <si>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</si>
  <si>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</si>
  <si>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</si>
  <si>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</si>
  <si>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</si>
  <si>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</si>
  <si>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</si>
  <si>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</si>
  <si>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</si>
  <si>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</si>
  <si>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</si>
  <si>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</si>
  <si>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</si>
  <si>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</si>
  <si>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</si>
  <si>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</si>
  <si>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</si>
  <si>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</si>
  <si>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</si>
  <si>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</si>
  <si>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</si>
  <si>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</si>
  <si>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</si>
  <si>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</si>
  <si>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</si>
  <si>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</si>
  <si>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</si>
  <si>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</si>
  <si>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</si>
  <si>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</si>
  <si>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</si>
  <si>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</si>
  <si>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</si>
  <si>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</si>
  <si>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</si>
  <si>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</si>
  <si>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</si>
  <si>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</si>
  <si>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</si>
  <si>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</si>
  <si>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</si>
  <si>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</si>
  <si>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</si>
  <si>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</si>
  <si>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</si>
  <si>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</si>
  <si>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</si>
  <si>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</si>
  <si>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</si>
  <si>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</si>
  <si>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</si>
  <si>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</si>
  <si>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</si>
  <si>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</si>
  <si>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</si>
  <si>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</si>
  <si>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</si>
  <si>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</si>
  <si>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</si>
  <si>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</si>
  <si>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</si>
  <si>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</si>
  <si>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</si>
  <si>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</si>
  <si>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</si>
  <si>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</si>
  <si>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</si>
  <si>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</si>
  <si>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</si>
  <si>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</si>
  <si>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</si>
  <si>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</si>
  <si>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</si>
  <si>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</si>
  <si>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</si>
  <si>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</si>
  <si>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</si>
  <si>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</si>
  <si>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</si>
  <si>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</si>
  <si>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</si>
  <si>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</si>
  <si>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</si>
  <si>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</si>
  <si>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</si>
  <si>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</si>
  <si>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</si>
  <si>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</si>
  <si>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</si>
  <si>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</si>
  <si>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</si>
  <si>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</si>
  <si>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</si>
  <si>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</si>
  <si>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</si>
  <si>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</si>
  <si>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</si>
  <si>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</si>
  <si>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</si>
  <si>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</si>
  <si>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</si>
  <si>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</si>
  <si>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</si>
  <si>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</si>
  <si>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</si>
  <si>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</si>
  <si>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</si>
  <si>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</si>
  <si>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</si>
  <si>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</si>
  <si>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</si>
  <si>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</si>
  <si>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</si>
  <si>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</si>
  <si>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</si>
  <si>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</si>
  <si>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</si>
  <si>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</si>
  <si>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</si>
  <si>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</si>
  <si>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</si>
  <si>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</si>
  <si>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</si>
  <si>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</si>
  <si>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</si>
  <si>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</si>
  <si>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</si>
  <si>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</si>
  <si>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</si>
  <si>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</si>
  <si>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</si>
  <si>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</si>
  <si>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</si>
  <si>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</si>
  <si>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</si>
  <si>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</si>
  <si>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</si>
  <si>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</si>
  <si>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</si>
  <si>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</si>
  <si>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</si>
  <si>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</si>
  <si>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</si>
  <si>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</si>
  <si>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</si>
  <si>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</si>
  <si>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</si>
  <si>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</si>
  <si>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</si>
  <si>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</si>
  <si>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</si>
  <si>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</si>
  <si>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</si>
  <si>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</si>
  <si>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</si>
  <si>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</si>
  <si>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</si>
  <si>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</si>
  <si>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</si>
  <si>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</si>
  <si>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</si>
  <si>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</si>
  <si>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</si>
  <si>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</si>
  <si>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</si>
  <si>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</si>
  <si>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</si>
  <si>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</si>
  <si>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</si>
  <si>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</si>
  <si>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</si>
  <si>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</si>
  <si>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</si>
  <si>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</si>
  <si>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</si>
  <si>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</si>
  <si>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</si>
  <si>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</si>
  <si>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</si>
  <si>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</si>
  <si>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</si>
  <si>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</si>
  <si>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</si>
  <si>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</si>
  <si>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</si>
  <si>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</si>
  <si>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</si>
  <si>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</si>
  <si>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</si>
  <si>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</si>
  <si>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</si>
  <si>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</si>
  <si>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</si>
  <si>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</si>
  <si>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</si>
  <si>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</si>
  <si>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</si>
  <si>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</si>
  <si>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</si>
  <si>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</si>
  <si>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</si>
  <si>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</si>
  <si>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</si>
  <si>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</si>
  <si>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</si>
  <si>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</si>
  <si>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</si>
  <si>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</si>
  <si>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</si>
  <si>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</si>
  <si>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</si>
  <si>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</si>
  <si>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</si>
  <si>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</si>
  <si>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</si>
  <si>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</si>
  <si>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</si>
  <si>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</si>
  <si>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</si>
  <si>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</si>
  <si>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</si>
  <si>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</si>
  <si>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</si>
  <si>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</si>
  <si>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</si>
  <si>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</si>
  <si>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</si>
  <si>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</si>
  <si>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</si>
  <si>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</si>
  <si>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</si>
  <si>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</si>
  <si>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</si>
  <si>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</si>
  <si>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</si>
  <si>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</si>
  <si>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</si>
  <si>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</si>
  <si>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</si>
  <si>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</si>
  <si>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</si>
  <si>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</si>
  <si>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</si>
  <si>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</si>
  <si>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</si>
  <si>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</si>
  <si>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</si>
  <si>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</si>
  <si>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</si>
  <si>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</si>
  <si>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</si>
  <si>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</si>
  <si>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</si>
  <si>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</si>
  <si>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</si>
  <si>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</si>
  <si>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</si>
  <si>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</si>
  <si>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</si>
  <si>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</si>
  <si>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</si>
  <si>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</si>
  <si>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</si>
  <si>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</si>
  <si>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</si>
  <si>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</si>
  <si>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</si>
  <si>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</si>
  <si>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</si>
  <si>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</si>
  <si>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</si>
  <si>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</si>
  <si>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</si>
  <si>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</si>
  <si>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</si>
  <si>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</si>
  <si>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</si>
  <si>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</si>
  <si>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</si>
  <si>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</si>
  <si>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</si>
  <si>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</si>
  <si>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</si>
  <si>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</si>
  <si>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</si>
  <si>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</si>
  <si>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</si>
  <si>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</si>
  <si>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</si>
  <si>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</si>
  <si>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</si>
  <si>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</si>
  <si>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</si>
  <si>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</si>
  <si>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</si>
  <si>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</si>
  <si>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</si>
  <si>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</si>
  <si>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</si>
  <si>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</si>
  <si>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</si>
  <si>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</si>
  <si>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</si>
  <si>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</si>
  <si>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</si>
  <si>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</si>
  <si>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</si>
  <si>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</si>
  <si>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</si>
  <si>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</si>
  <si>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</si>
  <si>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</si>
  <si>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</si>
  <si>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</si>
  <si>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</si>
  <si>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</si>
  <si>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</si>
  <si>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</si>
  <si>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</si>
  <si>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</si>
  <si>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</si>
  <si>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</si>
  <si>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</si>
  <si>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</si>
  <si>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</si>
  <si>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</si>
  <si>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</si>
  <si>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</si>
  <si>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</si>
  <si>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</si>
  <si>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</si>
  <si>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</si>
  <si>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</si>
  <si>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</si>
  <si>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</si>
  <si>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</si>
  <si>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</si>
  <si>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</si>
  <si>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</si>
  <si>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</si>
  <si>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</si>
  <si>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</si>
  <si>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</si>
  <si>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</si>
  <si>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</si>
  <si>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</si>
  <si>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</si>
  <si>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</si>
  <si>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</si>
  <si>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</si>
  <si>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</si>
  <si>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</si>
  <si>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</si>
  <si>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</si>
  <si>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</si>
  <si>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</si>
  <si>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</si>
  <si>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</si>
  <si>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</si>
  <si>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</si>
  <si>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</si>
  <si>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</si>
  <si>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</si>
  <si>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</si>
  <si>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</si>
  <si>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</si>
  <si>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</si>
  <si>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</si>
  <si>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</si>
  <si>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</si>
  <si>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</si>
  <si>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</si>
  <si>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</si>
  <si>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</si>
  <si>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</si>
  <si>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</si>
  <si>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</si>
  <si>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</si>
  <si>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</si>
  <si>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</si>
  <si>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</si>
  <si>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</si>
  <si>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</si>
  <si>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</si>
  <si>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</si>
  <si>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</si>
  <si>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</si>
  <si>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</si>
  <si>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</si>
  <si>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</si>
  <si>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</si>
  <si>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</si>
  <si>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</si>
  <si>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</si>
  <si>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</si>
  <si>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</si>
  <si>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</si>
  <si>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</si>
  <si>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</si>
  <si>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</si>
  <si>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</si>
  <si>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</si>
  <si>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</si>
  <si>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</si>
  <si>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</si>
  <si>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</si>
  <si>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</si>
  <si>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</si>
  <si>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</si>
  <si>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</si>
  <si>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</si>
  <si>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</si>
  <si>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</si>
  <si>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</si>
  <si>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</si>
  <si>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</si>
  <si>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</si>
  <si>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</si>
  <si>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</si>
  <si>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</si>
  <si>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</si>
  <si>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</si>
  <si>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</si>
  <si>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</si>
  <si>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</si>
  <si>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</si>
  <si>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</si>
  <si>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</si>
  <si>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</si>
  <si>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</si>
  <si>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</si>
  <si>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</si>
  <si>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</si>
  <si>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</si>
  <si>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</si>
  <si>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</si>
  <si>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</si>
  <si>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</si>
  <si>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</si>
  <si>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</si>
  <si>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</si>
  <si>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</si>
  <si>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</si>
  <si>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</si>
  <si>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</si>
  <si>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</si>
  <si>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</si>
  <si>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</si>
  <si>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</si>
  <si>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</si>
  <si>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</si>
  <si>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</si>
  <si>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</si>
  <si>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</si>
  <si>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</si>
  <si>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</si>
  <si>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</si>
  <si>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</si>
  <si>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</si>
  <si>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</si>
  <si>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</si>
  <si>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</si>
  <si>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</si>
  <si>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</si>
  <si>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</si>
  <si>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</si>
  <si>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</si>
  <si>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</si>
  <si>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</si>
  <si>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</si>
  <si>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</si>
  <si>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</si>
  <si>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</si>
  <si>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</si>
  <si>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</si>
  <si>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</si>
  <si>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</si>
  <si>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</si>
  <si>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</si>
  <si>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</si>
  <si>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</si>
  <si>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</si>
  <si>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</si>
  <si>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</si>
  <si>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</si>
  <si>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</si>
  <si>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</si>
  <si>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</si>
  <si>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</si>
  <si>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</si>
  <si>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</si>
  <si>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</si>
  <si>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</si>
  <si>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</si>
  <si>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</si>
  <si>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</si>
  <si>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</si>
  <si>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</si>
  <si>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</si>
  <si>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</si>
  <si>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</si>
  <si>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</si>
  <si>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</si>
  <si>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</si>
  <si>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</si>
  <si>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</si>
  <si>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</si>
  <si>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</si>
  <si>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</si>
  <si>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</si>
  <si>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</si>
  <si>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</si>
  <si>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</si>
  <si>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</si>
  <si>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</si>
  <si>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</si>
  <si>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</si>
  <si>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</si>
  <si>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</si>
  <si>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</si>
  <si>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</si>
  <si>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</si>
  <si>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</si>
  <si>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</si>
  <si>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</si>
  <si>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</si>
  <si>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</si>
  <si>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</si>
  <si>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</si>
  <si>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</si>
  <si>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</si>
  <si>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</si>
  <si>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</si>
  <si>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</si>
  <si>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</si>
  <si>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</si>
  <si>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</si>
  <si>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</si>
  <si>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</si>
  <si>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</si>
  <si>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</si>
  <si>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</si>
  <si>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</si>
  <si>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</si>
  <si>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</si>
  <si>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</si>
  <si>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</si>
  <si>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</si>
  <si>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</si>
  <si>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</si>
  <si>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</si>
  <si>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</si>
  <si>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</si>
  <si>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</si>
  <si>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</si>
  <si>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</si>
  <si>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</si>
  <si>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</si>
  <si>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</si>
  <si>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</si>
  <si>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</si>
  <si>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</si>
  <si>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</si>
  <si>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</si>
  <si>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</si>
  <si>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</si>
  <si>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</si>
  <si>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</si>
  <si>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</si>
  <si>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</si>
  <si>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</si>
  <si>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</si>
  <si>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</si>
  <si>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</si>
  <si>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</si>
  <si>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</si>
  <si>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</si>
  <si>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</si>
  <si>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</si>
  <si>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</si>
  <si>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</si>
  <si>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</si>
  <si>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</si>
  <si>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</si>
  <si>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</si>
  <si>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</si>
  <si>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</si>
  <si>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</si>
  <si>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</si>
  <si>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</si>
  <si>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</si>
  <si>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</si>
  <si>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</si>
  <si>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</si>
  <si>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</si>
  <si>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</si>
  <si>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</si>
  <si>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</si>
  <si>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</si>
  <si>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</si>
  <si>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</si>
  <si>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</si>
  <si>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</si>
  <si>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</si>
  <si>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</si>
  <si>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</si>
  <si>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</si>
  <si>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</si>
  <si>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</si>
  <si>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</si>
  <si>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</si>
  <si>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</si>
  <si>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</si>
  <si>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</si>
  <si>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</si>
  <si>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</si>
  <si>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</si>
  <si>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</si>
  <si>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</si>
  <si>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</si>
  <si>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</si>
  <si>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</si>
  <si>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</si>
  <si>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</si>
  <si>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</si>
  <si>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</si>
  <si>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</si>
  <si>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</si>
  <si>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</si>
  <si>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</si>
  <si>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</si>
  <si>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</si>
  <si>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</si>
  <si>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</si>
  <si>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</si>
  <si>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</si>
  <si>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</si>
  <si>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</si>
  <si>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</si>
  <si>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</si>
  <si>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</si>
  <si>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</si>
  <si>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</si>
  <si>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</si>
  <si>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</si>
  <si>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</si>
  <si>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</si>
  <si>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</si>
  <si>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</si>
  <si>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</si>
  <si>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</si>
  <si>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</si>
  <si>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</si>
  <si>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</si>
  <si>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</si>
  <si>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</si>
  <si>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</si>
  <si>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</si>
  <si>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</si>
  <si>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</si>
  <si>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</si>
  <si>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</si>
  <si>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</si>
  <si>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</si>
  <si>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</si>
  <si>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</si>
  <si>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</si>
  <si>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</si>
  <si>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</si>
  <si>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</si>
  <si>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</si>
  <si>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</si>
  <si>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</si>
  <si>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</si>
  <si>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</si>
  <si>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</si>
  <si>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</si>
  <si>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</si>
  <si>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</si>
  <si>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</si>
  <si>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</si>
  <si>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</si>
  <si>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</si>
  <si>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</si>
  <si>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</si>
  <si>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</si>
  <si>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</si>
  <si>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</si>
  <si>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</si>
  <si>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</si>
  <si>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</si>
  <si>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</si>
  <si>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</si>
  <si>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</si>
  <si>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</si>
  <si>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</si>
  <si>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</si>
  <si>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</si>
  <si>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</si>
  <si>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</si>
  <si>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</si>
  <si>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</si>
  <si>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</si>
  <si>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</si>
  <si>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</si>
  <si>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</si>
  <si>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</si>
  <si>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</si>
  <si>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</si>
  <si>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</si>
  <si>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</si>
  <si>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</si>
  <si>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</si>
  <si>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</si>
  <si>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</si>
  <si>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</si>
  <si>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</si>
  <si>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</si>
  <si>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</si>
  <si>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</si>
  <si>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</si>
  <si>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</si>
  <si>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</si>
  <si>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</si>
  <si>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</si>
  <si>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</si>
  <si>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</si>
  <si>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</si>
  <si>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</si>
  <si>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</si>
  <si>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</si>
  <si>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</si>
  <si>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</si>
  <si>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</si>
  <si>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</si>
  <si>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</si>
  <si>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</si>
  <si>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</si>
  <si>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</si>
  <si>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</si>
  <si>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</si>
  <si>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</si>
  <si>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</si>
  <si>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</si>
  <si>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</si>
  <si>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</si>
  <si>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</si>
  <si>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</si>
  <si>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</si>
  <si>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</si>
  <si>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</si>
  <si>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</si>
  <si>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</si>
  <si>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</si>
  <si>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</si>
  <si>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</si>
  <si>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</si>
  <si>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</si>
  <si>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</si>
  <si>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</si>
  <si>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</si>
  <si>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</si>
  <si>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</si>
  <si>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</si>
  <si>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</si>
  <si>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</si>
  <si>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</si>
  <si>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</si>
  <si>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</si>
  <si>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</si>
  <si>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</si>
  <si>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</si>
  <si>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</si>
  <si>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</si>
  <si>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</si>
  <si>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</si>
  <si>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</si>
  <si>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</si>
  <si>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</si>
  <si>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</si>
  <si>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</si>
  <si>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</si>
  <si>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</si>
  <si>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</si>
  <si>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</si>
  <si>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</si>
  <si>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</si>
  <si>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</si>
  <si>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</si>
  <si>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</si>
  <si>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</si>
  <si>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</si>
  <si>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</si>
  <si>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</si>
  <si>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</si>
  <si>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</si>
  <si>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</si>
  <si>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</si>
  <si>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</si>
  <si>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</si>
  <si>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</si>
  <si>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</si>
  <si>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</si>
  <si>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</si>
  <si>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</si>
  <si>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</si>
  <si>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</si>
  <si>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</si>
  <si>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</si>
  <si>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</si>
  <si>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</si>
  <si>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</si>
  <si>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</si>
  <si>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</si>
  <si>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</si>
  <si>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</si>
  <si>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</si>
  <si>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</si>
  <si>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</si>
  <si>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</si>
  <si>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</si>
  <si>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</si>
  <si>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</si>
  <si>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</si>
  <si>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</si>
  <si>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</si>
  <si>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</si>
  <si>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</si>
  <si>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</si>
  <si>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</si>
  <si>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</si>
  <si>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</si>
  <si>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</si>
  <si>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</si>
  <si>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</si>
  <si>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</si>
  <si>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</si>
  <si>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</si>
  <si>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</si>
  <si>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</si>
  <si>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</si>
  <si>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</si>
  <si>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</si>
  <si>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</si>
  <si>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</si>
  <si>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</si>
  <si>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</si>
  <si>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</si>
  <si>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</si>
  <si>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</si>
  <si>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</si>
  <si>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</si>
  <si>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</si>
  <si>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</si>
  <si>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</si>
  <si>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</si>
  <si>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</si>
  <si>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</si>
  <si>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</si>
  <si>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</si>
  <si>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</si>
  <si>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</si>
  <si>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</si>
  <si>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</si>
  <si>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</si>
  <si>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</si>
  <si>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</si>
  <si>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</si>
  <si>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</si>
  <si>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</si>
  <si>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</si>
  <si>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</si>
  <si>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</si>
  <si>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</si>
  <si>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</si>
  <si>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</si>
  <si>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</si>
  <si>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</si>
  <si>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</si>
  <si>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</si>
  <si>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</si>
  <si>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</si>
  <si>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</si>
  <si>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</si>
  <si>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</si>
  <si>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</si>
  <si>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</si>
  <si>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</si>
  <si>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</si>
  <si>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</si>
  <si>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</si>
  <si>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</si>
  <si>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</si>
  <si>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</si>
  <si>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</si>
  <si>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</si>
  <si>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</si>
  <si>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</si>
  <si>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</si>
  <si>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</si>
  <si>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</si>
  <si>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</si>
  <si>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</si>
  <si>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</si>
  <si>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</si>
  <si>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</si>
  <si>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</si>
  <si>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</si>
  <si>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</si>
  <si>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</si>
  <si>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</si>
  <si>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</si>
  <si>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</si>
  <si>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</si>
  <si>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</si>
  <si>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</si>
  <si>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</si>
  <si>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</si>
  <si>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</si>
  <si>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</si>
  <si>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</si>
  <si>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</si>
  <si>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</si>
  <si>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</si>
  <si>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</si>
  <si>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</si>
  <si>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</si>
  <si>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</si>
  <si>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</si>
  <si>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</si>
  <si>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</si>
  <si>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</si>
  <si>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</si>
  <si>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</si>
  <si>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</si>
  <si>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</si>
  <si>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</si>
  <si>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</si>
  <si>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</si>
  <si>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</si>
  <si>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</si>
  <si>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</si>
  <si>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</si>
  <si>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</si>
  <si>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</si>
  <si>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</si>
  <si>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</si>
  <si>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</si>
  <si>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</si>
  <si>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</si>
  <si>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</si>
  <si>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</si>
  <si>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</si>
  <si>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</si>
  <si>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</si>
  <si>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</si>
  <si>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</si>
  <si>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</si>
  <si>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</si>
  <si>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</si>
  <si>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</si>
  <si>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</si>
  <si>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</si>
  <si>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</si>
  <si>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</si>
  <si>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</si>
  <si>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</si>
  <si>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</si>
  <si>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</si>
  <si>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</si>
  <si>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</si>
  <si>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</si>
  <si>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</si>
  <si>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</si>
  <si>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</si>
  <si>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</si>
  <si>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</si>
  <si>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</si>
  <si>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</si>
  <si>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</si>
  <si>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</si>
  <si>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</si>
  <si>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</si>
  <si>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</si>
  <si>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</si>
  <si>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</si>
  <si>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</si>
  <si>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</si>
  <si>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</si>
  <si>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</si>
  <si>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</si>
  <si>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</si>
  <si>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</si>
  <si>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</si>
  <si>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</si>
  <si>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</si>
  <si>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</si>
  <si>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</si>
  <si>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</si>
  <si>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</si>
  <si>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</si>
  <si>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</si>
  <si>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</si>
  <si>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</si>
  <si>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</si>
  <si>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</si>
  <si>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</si>
  <si>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</si>
  <si>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</si>
  <si>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</si>
  <si>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</si>
  <si>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</si>
  <si>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</si>
  <si>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</si>
  <si>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</si>
  <si>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</si>
  <si>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</si>
  <si>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</si>
  <si>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</si>
  <si>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</si>
  <si>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</si>
  <si>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</si>
  <si>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</si>
  <si>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</si>
  <si>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</si>
  <si>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</si>
  <si>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</si>
  <si>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</si>
  <si>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</si>
  <si>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</si>
  <si>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</si>
  <si>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</si>
  <si>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</si>
  <si>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</si>
  <si>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</si>
  <si>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</si>
  <si>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</si>
  <si>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</si>
  <si>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</si>
  <si>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</si>
  <si>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</si>
  <si>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</si>
  <si>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</si>
  <si>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</si>
  <si>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</si>
  <si>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</si>
  <si>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</si>
  <si>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</si>
  <si>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</si>
  <si>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</si>
  <si>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</si>
  <si>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</si>
  <si>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</si>
  <si>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</si>
  <si>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</si>
  <si>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</si>
  <si>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</si>
  <si>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</si>
  <si>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</si>
  <si>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</si>
  <si>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</si>
  <si>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</si>
  <si>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</si>
  <si>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</si>
  <si>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</si>
  <si>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</si>
  <si>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</si>
  <si>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</si>
  <si>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</si>
  <si>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</si>
  <si>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</si>
  <si>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</si>
  <si>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</si>
  <si>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</si>
  <si>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</si>
  <si>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</si>
  <si>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</si>
  <si>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</si>
  <si>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</si>
  <si>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</si>
  <si>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</si>
  <si>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</si>
  <si>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</si>
  <si>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</si>
  <si>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</si>
  <si>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</si>
  <si>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</si>
  <si>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</si>
  <si>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</si>
  <si>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</si>
  <si>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</si>
  <si>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</si>
  <si>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</si>
  <si>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</si>
  <si>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</si>
  <si>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</si>
  <si>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</si>
  <si>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</si>
  <si>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</si>
  <si>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</si>
  <si>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</si>
  <si>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</si>
  <si>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</si>
  <si>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</si>
  <si>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</si>
  <si>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</si>
  <si>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</si>
  <si>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</si>
  <si>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</si>
  <si>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</si>
  <si>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</si>
  <si>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</si>
  <si>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</si>
  <si>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</si>
  <si>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</si>
  <si>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</si>
  <si>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</si>
  <si>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</si>
  <si>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</si>
  <si>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</si>
  <si>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</si>
  <si>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</si>
  <si>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</si>
  <si>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</si>
  <si>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</si>
  <si>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</si>
  <si>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</si>
  <si>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</si>
  <si>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</si>
  <si>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</si>
  <si>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</si>
  <si>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</si>
  <si>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</si>
  <si>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</si>
  <si>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</si>
  <si>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</si>
  <si>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</si>
  <si>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</si>
  <si>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</si>
  <si>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</si>
  <si>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</si>
  <si>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</si>
  <si>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</si>
  <si>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</si>
  <si>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</si>
  <si>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</si>
  <si>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</si>
  <si>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</si>
  <si>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</si>
  <si>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</si>
  <si>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</si>
  <si>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</si>
  <si>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</si>
  <si>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</si>
  <si>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</si>
  <si>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</si>
  <si>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</si>
  <si>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</si>
  <si>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</si>
  <si>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</si>
  <si>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</si>
  <si>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</si>
  <si>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</si>
  <si>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</si>
  <si>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</si>
  <si>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</si>
  <si>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</si>
  <si>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</si>
  <si>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</si>
  <si>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</si>
  <si>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</si>
  <si>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</si>
  <si>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</si>
  <si>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</si>
  <si>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</si>
  <si>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</si>
  <si>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</si>
  <si>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</si>
  <si>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</si>
  <si>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</si>
  <si>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</si>
  <si>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</si>
  <si>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</si>
  <si>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</si>
  <si>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</si>
  <si>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</si>
  <si>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</si>
  <si>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</si>
  <si>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</si>
  <si>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</si>
  <si>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</si>
  <si>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</si>
  <si>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</si>
  <si>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</si>
  <si>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</si>
  <si>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</si>
  <si>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</si>
  <si>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</si>
  <si>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</si>
  <si>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</si>
  <si>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</si>
  <si>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</si>
  <si>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</si>
  <si>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</si>
  <si>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</si>
  <si>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</si>
  <si>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</si>
  <si>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</si>
  <si>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</si>
  <si>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</si>
  <si>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</si>
  <si>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</si>
  <si>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</si>
  <si>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</si>
  <si>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</si>
  <si>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</si>
  <si>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</si>
  <si>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</si>
  <si>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</si>
  <si>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</si>
  <si>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</si>
  <si>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</si>
  <si>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</si>
  <si>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</si>
  <si>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</si>
  <si>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</si>
  <si>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</si>
  <si>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</si>
  <si>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</si>
  <si>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</si>
  <si>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</si>
  <si>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</si>
  <si>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</si>
  <si>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</si>
  <si>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</si>
  <si>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</si>
  <si>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</si>
  <si>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</si>
  <si>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</si>
  <si>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</si>
  <si>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</si>
  <si>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</si>
  <si>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</si>
  <si>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</si>
  <si>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</si>
  <si>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</si>
  <si>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</si>
  <si>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</si>
  <si>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</si>
  <si>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</si>
  <si>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</si>
  <si>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</si>
  <si>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</si>
  <si>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</si>
  <si>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</si>
  <si>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</si>
  <si>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</si>
  <si>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</si>
  <si>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</si>
  <si>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</si>
  <si>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</si>
  <si>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</si>
  <si>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</si>
  <si>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</si>
  <si>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</si>
  <si>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</si>
  <si>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</si>
  <si>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</si>
  <si>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</si>
  <si>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</si>
  <si>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</si>
  <si>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</si>
  <si>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</si>
  <si>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</si>
  <si>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</si>
  <si>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</si>
  <si>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</si>
  <si>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</si>
  <si>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</si>
  <si>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</si>
  <si>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</si>
  <si>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</si>
  <si>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</si>
  <si>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</si>
  <si>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</si>
  <si>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</si>
  <si>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</si>
  <si>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</si>
  <si>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</si>
  <si>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</si>
  <si>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</si>
  <si>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</si>
  <si>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</si>
  <si>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</si>
  <si>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</si>
  <si>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</si>
  <si>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</si>
  <si>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</si>
  <si>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</si>
  <si>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</si>
  <si>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</si>
  <si>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</si>
  <si>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</si>
  <si>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</si>
  <si>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</si>
  <si>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</si>
  <si>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</si>
  <si>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</si>
  <si>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</si>
  <si>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</si>
  <si>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</si>
  <si>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</si>
  <si>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</si>
  <si>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</si>
  <si>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</si>
  <si>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</si>
  <si>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</si>
  <si>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</si>
  <si>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</si>
  <si>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</si>
  <si>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</si>
  <si>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</si>
  <si>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</si>
  <si>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</si>
  <si>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</si>
  <si>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</si>
  <si>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</si>
  <si>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</si>
  <si>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</si>
  <si>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</si>
  <si>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</si>
  <si>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</si>
  <si>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</si>
  <si>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</si>
  <si>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</si>
  <si>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</si>
  <si>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</si>
  <si>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</si>
  <si>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</si>
  <si>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</si>
  <si>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</si>
  <si>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</si>
  <si>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</si>
  <si>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</si>
  <si>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</si>
  <si>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</si>
  <si>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</si>
  <si>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</si>
  <si>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</si>
  <si>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</si>
  <si>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</si>
  <si>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</si>
  <si>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</si>
  <si>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</si>
  <si>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</si>
  <si>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</si>
  <si>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</si>
  <si>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</si>
  <si>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</si>
  <si>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</si>
  <si>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</si>
  <si>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</si>
  <si>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</si>
  <si>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</si>
  <si>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</si>
  <si>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</si>
  <si>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</si>
  <si>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</si>
  <si>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</si>
  <si>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</si>
  <si>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</si>
  <si>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</si>
  <si>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</si>
  <si>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</si>
  <si>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</si>
  <si>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</si>
  <si>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</si>
  <si>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</si>
  <si>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</si>
  <si>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</si>
  <si>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</si>
  <si>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</si>
  <si>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</si>
  <si>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</si>
  <si>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</si>
  <si>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</si>
  <si>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</si>
  <si>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</si>
  <si>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</si>
  <si>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</si>
  <si>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</si>
  <si>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</si>
  <si>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</si>
  <si>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</si>
  <si>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</si>
  <si>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</si>
  <si>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</si>
  <si>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</si>
  <si>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</si>
  <si>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</si>
  <si>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</si>
  <si>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</si>
  <si>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</si>
  <si>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</si>
  <si>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</si>
  <si>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</si>
  <si>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</si>
  <si>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</si>
  <si>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</si>
  <si>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</si>
  <si>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</si>
  <si>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</si>
  <si>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</si>
  <si>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</si>
  <si>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</si>
  <si>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</si>
  <si>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</si>
  <si>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</si>
  <si>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</si>
  <si>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</si>
  <si>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</si>
  <si>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</si>
  <si>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</si>
  <si>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</si>
  <si>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</si>
  <si>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</si>
  <si>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</si>
  <si>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</si>
  <si>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</si>
  <si>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</si>
  <si>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</si>
  <si>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</si>
  <si>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</si>
  <si>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</si>
  <si>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</si>
  <si>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</si>
  <si>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</si>
  <si>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</si>
  <si>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</si>
  <si>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</si>
  <si>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</si>
  <si>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</si>
  <si>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</si>
  <si>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</si>
  <si>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</si>
  <si>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</si>
  <si>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</si>
  <si>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</si>
  <si>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</si>
  <si>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</si>
  <si>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</si>
  <si>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</si>
  <si>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</si>
  <si>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</si>
  <si>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</si>
  <si>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</si>
  <si>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</si>
  <si>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</si>
  <si>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</si>
  <si>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</si>
  <si>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</si>
  <si>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</si>
  <si>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</si>
  <si>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</si>
  <si>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</si>
  <si>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</si>
  <si>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</si>
  <si>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</si>
  <si>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</si>
  <si>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</si>
  <si>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</si>
  <si>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</si>
  <si>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</si>
  <si>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</si>
  <si>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</si>
  <si>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</si>
  <si>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</si>
  <si>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</si>
  <si>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</si>
  <si>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</si>
  <si>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</si>
  <si>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</si>
  <si>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</si>
  <si>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</si>
  <si>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</si>
  <si>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</si>
  <si>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</si>
  <si>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</si>
  <si>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</si>
  <si>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</si>
  <si>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</si>
  <si>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</si>
  <si>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</si>
  <si>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</si>
  <si>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</si>
  <si>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</si>
  <si>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</si>
  <si>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</si>
  <si>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</si>
  <si>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</si>
  <si>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</si>
  <si>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</si>
  <si>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</si>
  <si>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</si>
  <si>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</si>
  <si>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</si>
  <si>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</si>
  <si>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</si>
  <si>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</si>
  <si>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</si>
  <si>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</si>
  <si>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</si>
  <si>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</si>
  <si>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</si>
  <si>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</si>
  <si>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</si>
  <si>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</si>
  <si>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</si>
  <si>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</si>
  <si>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</si>
  <si>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</si>
  <si>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</si>
  <si>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</si>
  <si>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</si>
  <si>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</si>
  <si>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</si>
  <si>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</si>
  <si>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</si>
  <si>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</si>
  <si>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</si>
  <si>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</si>
  <si>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</si>
  <si>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</si>
  <si>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</si>
  <si>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</si>
  <si>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</si>
  <si>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</si>
  <si>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</si>
  <si>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</si>
  <si>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</si>
  <si>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</si>
  <si>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</si>
  <si>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</si>
  <si>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</si>
  <si>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</si>
  <si>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</si>
  <si>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</si>
  <si>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</si>
  <si>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</si>
  <si>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</si>
  <si>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</si>
  <si>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</si>
  <si>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</si>
  <si>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</si>
  <si>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</si>
  <si>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</si>
  <si>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</si>
  <si>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</si>
  <si>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</si>
  <si>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</si>
  <si>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</si>
  <si>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</si>
  <si>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</si>
  <si>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</si>
  <si>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</si>
  <si>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</si>
  <si>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</si>
  <si>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</si>
  <si>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</si>
  <si>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</si>
  <si>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</si>
  <si>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</si>
  <si>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</si>
  <si>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</si>
  <si>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</si>
  <si>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</si>
  <si>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</si>
  <si>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</si>
  <si>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</si>
  <si>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</si>
  <si>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</si>
  <si>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</si>
  <si>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</si>
  <si>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</si>
  <si>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</si>
  <si>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</si>
  <si>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</si>
  <si>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</si>
  <si>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</si>
  <si>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</si>
  <si>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</si>
  <si>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</si>
  <si>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</si>
  <si>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</si>
  <si>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</si>
  <si>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</si>
  <si>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</si>
  <si>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</si>
  <si>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</si>
  <si>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</si>
  <si>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</si>
  <si>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</si>
  <si>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</si>
  <si>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</si>
  <si>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</si>
  <si>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</si>
  <si>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</si>
  <si>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</si>
  <si>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</si>
  <si>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</si>
  <si>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</si>
  <si>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</si>
  <si>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</si>
  <si>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</si>
  <si>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</si>
  <si>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</si>
  <si>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</si>
  <si>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</si>
  <si>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</si>
  <si>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</si>
  <si>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</si>
  <si>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</si>
  <si>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</si>
  <si>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</si>
  <si>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</si>
  <si>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</si>
  <si>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</si>
  <si>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</si>
  <si>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</si>
  <si>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</si>
  <si>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</si>
  <si>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</si>
  <si>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</si>
  <si>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</si>
  <si>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</si>
  <si>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</si>
  <si>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</si>
  <si>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</si>
  <si>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</si>
  <si>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</si>
  <si>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</si>
  <si>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</si>
  <si>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</si>
  <si>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</si>
  <si>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</si>
  <si>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</si>
  <si>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</si>
  <si>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</si>
  <si>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</si>
  <si>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</si>
  <si>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</si>
  <si>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</si>
  <si>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</si>
  <si>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</si>
  <si>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</si>
  <si>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</si>
  <si>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</si>
  <si>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</si>
  <si>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</si>
  <si>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</si>
  <si>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</si>
  <si>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</si>
  <si>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</si>
  <si>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</si>
  <si>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</si>
  <si>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</si>
  <si>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</si>
  <si>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</si>
  <si>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</si>
  <si>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</si>
  <si>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</si>
  <si>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</si>
  <si>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</si>
  <si>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</si>
  <si>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</si>
  <si>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</si>
  <si>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</si>
  <si>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</si>
  <si>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</si>
  <si>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</si>
  <si>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</si>
  <si>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</si>
  <si>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</si>
  <si>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</si>
  <si>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</si>
  <si>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</si>
  <si>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</si>
  <si>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</si>
  <si>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</si>
  <si>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</si>
  <si>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</si>
  <si>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</si>
  <si>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</si>
  <si>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</si>
  <si>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</si>
  <si>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</si>
  <si>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</si>
  <si>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</si>
  <si>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</si>
  <si>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</si>
  <si>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</si>
  <si>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</si>
  <si>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</si>
  <si>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</si>
  <si>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</si>
  <si>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</si>
  <si>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</si>
  <si>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</si>
  <si>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</si>
  <si>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</si>
  <si>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</si>
  <si>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</si>
  <si>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</si>
  <si>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</si>
  <si>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</si>
  <si>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</si>
  <si>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</si>
  <si>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</si>
  <si>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</si>
  <si>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</si>
  <si>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</si>
  <si>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</si>
  <si>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</si>
  <si>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</si>
  <si>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</si>
  <si>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</si>
  <si>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</si>
  <si>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</si>
  <si>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</si>
  <si>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</si>
  <si>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</si>
  <si>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</si>
  <si>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</si>
  <si>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</si>
  <si>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</si>
  <si>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</si>
  <si>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</si>
  <si>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</si>
  <si>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</si>
  <si>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</si>
  <si>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</si>
  <si>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</si>
  <si>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</si>
  <si>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</si>
  <si>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</si>
  <si>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</si>
  <si>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</si>
  <si>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</si>
  <si>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</si>
  <si>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</si>
  <si>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</si>
  <si>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</si>
  <si>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</si>
  <si>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</si>
  <si>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</si>
  <si>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</si>
  <si>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</si>
  <si>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</si>
  <si>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</si>
  <si>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</si>
  <si>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</si>
  <si>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</si>
  <si>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</si>
  <si>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</si>
  <si>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</si>
  <si>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</si>
  <si>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</si>
  <si>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</si>
  <si>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</si>
  <si>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</si>
  <si>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</si>
  <si>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</si>
  <si>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</si>
  <si>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</si>
  <si>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</si>
  <si>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</si>
  <si>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</si>
  <si>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</si>
  <si>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</si>
  <si>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</si>
  <si>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</si>
  <si>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</si>
  <si>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</si>
  <si>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</si>
  <si>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</si>
  <si>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</si>
  <si>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</si>
  <si>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</si>
  <si>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</si>
  <si>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</si>
  <si>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</si>
  <si>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</si>
  <si>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</si>
  <si>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</si>
  <si>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</si>
  <si>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</si>
  <si>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</si>
  <si>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</si>
  <si>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</si>
  <si>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</si>
  <si>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</si>
  <si>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</si>
  <si>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</si>
  <si>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</si>
  <si>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</si>
  <si>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</si>
  <si>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</si>
  <si>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</si>
  <si>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</si>
  <si>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</si>
  <si>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</si>
  <si>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</si>
  <si>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</si>
  <si>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</si>
  <si>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</si>
  <si>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</si>
  <si>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</si>
  <si>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</si>
  <si>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</si>
  <si>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</si>
  <si>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</si>
  <si>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</si>
  <si>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</si>
  <si>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</si>
  <si>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</si>
  <si>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</si>
  <si>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</si>
  <si>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</si>
  <si>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</si>
  <si>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</si>
  <si>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</si>
  <si>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</si>
  <si>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</si>
  <si>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</si>
  <si>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</si>
  <si>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</si>
  <si>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</si>
  <si>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</si>
  <si>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</si>
  <si>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</si>
  <si>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</si>
  <si>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</si>
  <si>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</si>
  <si>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</si>
  <si>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</si>
  <si>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</si>
  <si>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</si>
  <si>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</si>
  <si>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</si>
  <si>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</si>
  <si>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</si>
  <si>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</si>
  <si>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</si>
  <si>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</si>
  <si>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</si>
  <si>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</si>
  <si>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</si>
  <si>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</si>
  <si>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</si>
  <si>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</si>
  <si>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</si>
  <si>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</si>
  <si>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</si>
  <si>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</si>
  <si>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</si>
  <si>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</si>
  <si>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</si>
  <si>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</si>
  <si>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</si>
  <si>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</si>
  <si>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</si>
  <si>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</si>
  <si>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</si>
  <si>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</si>
  <si>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</si>
  <si>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</si>
  <si>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</si>
  <si>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</si>
  <si>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</si>
  <si>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</si>
  <si>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</si>
  <si>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</si>
  <si>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</si>
  <si>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</si>
  <si>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</si>
  <si>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</si>
  <si>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</si>
  <si>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</si>
  <si>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</si>
  <si>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</si>
  <si>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</si>
  <si>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</si>
  <si>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</si>
  <si>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</si>
  <si>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</si>
  <si>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</si>
  <si>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</si>
  <si>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</si>
  <si>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</si>
  <si>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</si>
  <si>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</si>
  <si>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</si>
  <si>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</si>
  <si>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</si>
  <si>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</si>
  <si>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</si>
  <si>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</si>
  <si>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</si>
  <si>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</si>
  <si>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</si>
  <si>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</si>
  <si>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</si>
  <si>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</si>
  <si>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</si>
  <si>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</si>
  <si>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</si>
  <si>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</si>
  <si>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</si>
  <si>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</si>
  <si>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</si>
  <si>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</si>
  <si>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</si>
  <si>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</si>
  <si>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</si>
  <si>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</si>
  <si>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</si>
  <si>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</si>
  <si>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</si>
  <si>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</si>
  <si>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</si>
  <si>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</si>
  <si>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</si>
  <si>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</si>
  <si>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</si>
  <si>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</si>
  <si>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</si>
  <si>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</si>
  <si>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</si>
  <si>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</si>
  <si>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</si>
  <si>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</si>
  <si>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</si>
  <si>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</si>
  <si>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</si>
  <si>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</si>
  <si>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</si>
  <si>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</si>
  <si>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</si>
  <si>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</si>
  <si>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</si>
  <si>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</si>
  <si>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</si>
  <si>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</si>
  <si>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</si>
  <si>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</si>
  <si>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</si>
  <si>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</si>
  <si>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</si>
  <si>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</si>
  <si>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</si>
  <si>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</si>
  <si>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</si>
  <si>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</si>
  <si>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</si>
  <si>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</si>
  <si>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</si>
  <si>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</si>
  <si>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</si>
  <si>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</si>
  <si>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</si>
  <si>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</si>
  <si>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</si>
  <si>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</si>
  <si>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</si>
  <si>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</si>
  <si>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</si>
  <si>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</si>
  <si>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</si>
  <si>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</si>
  <si>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</si>
  <si>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</si>
  <si>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</si>
  <si>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</si>
  <si>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</si>
  <si>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</si>
  <si>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</si>
  <si>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</si>
  <si>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</si>
  <si>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</si>
  <si>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</si>
  <si>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</si>
  <si>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</si>
  <si>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</si>
  <si>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</si>
  <si>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</si>
  <si>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</si>
  <si>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</si>
  <si>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</si>
  <si>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</si>
  <si>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</si>
  <si>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</si>
  <si>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</si>
  <si>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</si>
  <si>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</si>
  <si>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</si>
  <si>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</si>
  <si>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</si>
  <si>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</si>
  <si>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</si>
  <si>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</si>
  <si>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</si>
  <si>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</si>
  <si>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</si>
  <si>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</si>
  <si>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</si>
  <si>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</si>
  <si>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</si>
  <si>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</si>
  <si>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</si>
  <si>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</si>
  <si>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</si>
  <si>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</si>
  <si>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</si>
  <si>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</si>
  <si>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</si>
  <si>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</si>
  <si>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</si>
  <si>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</si>
  <si>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</si>
  <si>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</si>
  <si>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</si>
  <si>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</si>
  <si>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</si>
  <si>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</si>
  <si>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</si>
  <si>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</si>
  <si>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</si>
  <si>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</si>
  <si>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</si>
  <si>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</si>
  <si>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</si>
  <si>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</si>
  <si>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</si>
  <si>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</si>
  <si>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</si>
  <si>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</si>
  <si>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</si>
  <si>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</si>
  <si>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</si>
  <si>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</si>
  <si>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</si>
  <si>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</si>
  <si>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</si>
  <si>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</si>
  <si>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</si>
  <si>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</si>
  <si>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</si>
  <si>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</si>
  <si>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</si>
  <si>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</si>
  <si>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</si>
  <si>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</si>
  <si>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</si>
  <si>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</si>
  <si>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</si>
  <si>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</si>
  <si>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</si>
  <si>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</si>
  <si>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</si>
  <si>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</si>
  <si>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</si>
  <si>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</si>
  <si>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</si>
  <si>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</si>
  <si>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</si>
  <si>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</si>
  <si>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</si>
  <si>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</si>
  <si>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</si>
  <si>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</si>
  <si>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</si>
  <si>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</si>
  <si>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</si>
  <si>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</si>
  <si>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</si>
  <si>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</si>
  <si>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</si>
  <si>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</si>
  <si>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</si>
  <si>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</si>
  <si>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</si>
  <si>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</si>
  <si>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</si>
  <si>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</si>
  <si>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</si>
  <si>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</si>
  <si>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</si>
  <si>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</si>
  <si>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</si>
  <si>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</si>
  <si>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</si>
  <si>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</si>
  <si>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</si>
  <si>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</si>
  <si>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</si>
  <si>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</si>
  <si>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</si>
  <si>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</si>
  <si>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</si>
  <si>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</si>
  <si>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</si>
  <si>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</si>
  <si>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</si>
  <si>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</si>
  <si>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</si>
  <si>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</si>
  <si>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</si>
  <si>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</si>
  <si>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</si>
  <si>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</si>
  <si>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</si>
  <si>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</si>
  <si>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</si>
  <si>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</si>
  <si>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</si>
  <si>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</si>
  <si>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</si>
  <si>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</si>
  <si>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</si>
  <si>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</si>
  <si>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</si>
  <si>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</si>
  <si>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</si>
  <si>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</si>
  <si>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</si>
  <si>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</si>
  <si>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</si>
  <si>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</si>
  <si>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</si>
  <si>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</si>
  <si>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</si>
  <si>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</si>
  <si>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</si>
  <si>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</si>
  <si>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</si>
  <si>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</si>
  <si>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</si>
  <si>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</si>
  <si>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</si>
  <si>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</si>
  <si>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</si>
  <si>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</si>
  <si>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</si>
  <si>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</si>
  <si>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</si>
  <si>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</si>
  <si>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</si>
  <si>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</si>
  <si>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</si>
  <si>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</si>
  <si>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</si>
  <si>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</si>
  <si>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</si>
  <si>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</si>
  <si>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</si>
  <si>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</si>
  <si>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</si>
  <si>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</si>
  <si>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</si>
  <si>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</si>
  <si>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</si>
  <si>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</si>
  <si>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</si>
  <si>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</si>
  <si>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</si>
  <si>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</si>
  <si>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</si>
  <si>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</si>
  <si>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</si>
  <si>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</si>
  <si>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</si>
  <si>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</si>
  <si>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</si>
  <si>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</si>
  <si>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</si>
  <si>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</si>
  <si>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</si>
  <si>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</si>
  <si>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</si>
  <si>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</si>
  <si>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</si>
  <si>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</si>
  <si>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</si>
  <si>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</si>
  <si>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</si>
  <si>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</si>
  <si>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</si>
  <si>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</si>
  <si>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</si>
  <si>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</si>
  <si>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</si>
  <si>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</si>
  <si>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</si>
  <si>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</si>
  <si>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</si>
  <si>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</si>
  <si>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</si>
  <si>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</si>
  <si>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</si>
  <si>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</si>
  <si>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</si>
  <si>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</si>
  <si>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</si>
  <si>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</si>
  <si>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</si>
  <si>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</si>
  <si>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</si>
  <si>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</si>
  <si>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</si>
  <si>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</si>
  <si>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</si>
  <si>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</si>
  <si>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</si>
  <si>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</si>
  <si>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</si>
  <si>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</si>
  <si>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</si>
  <si>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</si>
  <si>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</si>
  <si>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</si>
  <si>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</si>
  <si>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</si>
  <si>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</si>
  <si>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</si>
  <si>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</si>
  <si>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</si>
  <si>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</si>
  <si>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</si>
  <si>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</si>
  <si>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</si>
  <si>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</si>
  <si>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</si>
  <si>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</si>
  <si>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</si>
  <si>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</si>
  <si>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</si>
  <si>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</si>
  <si>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</si>
  <si>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</si>
  <si>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</si>
  <si>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</si>
  <si>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</si>
  <si>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</si>
  <si>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</si>
  <si>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</si>
  <si>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</si>
  <si>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</si>
  <si>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</si>
  <si>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</si>
  <si>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</si>
  <si>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</si>
  <si>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</si>
  <si>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</si>
  <si>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</si>
  <si>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</si>
  <si>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</si>
  <si>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</si>
  <si>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</si>
  <si>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</si>
  <si>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</si>
  <si>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</si>
  <si>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</si>
  <si>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</si>
  <si>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</si>
  <si>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</si>
  <si>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</si>
  <si>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</si>
  <si>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</si>
  <si>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</si>
  <si>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</si>
  <si>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</si>
  <si>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</si>
  <si>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</si>
  <si>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</si>
  <si>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</si>
  <si>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</si>
  <si>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</si>
  <si>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</si>
  <si>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</si>
  <si>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</si>
  <si>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</si>
  <si>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</si>
  <si>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</si>
  <si>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</si>
  <si>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</si>
  <si>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</si>
  <si>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</si>
  <si>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</si>
  <si>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</si>
  <si>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</si>
  <si>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</si>
  <si>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</si>
  <si>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</si>
  <si>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</si>
  <si>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</si>
  <si>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</si>
  <si>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</si>
  <si>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</si>
  <si>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</si>
  <si>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</si>
  <si>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</si>
  <si>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</si>
  <si>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</si>
  <si>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</si>
  <si>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</si>
  <si>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</si>
  <si>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</si>
  <si>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</si>
  <si>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</si>
  <si>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</si>
  <si>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</si>
  <si>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</si>
  <si>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</si>
  <si>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</si>
  <si>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</si>
  <si>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</si>
  <si>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</si>
  <si>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</si>
  <si>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</si>
  <si>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</si>
  <si>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</si>
  <si>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</si>
  <si>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</si>
  <si>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</si>
  <si>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</si>
  <si>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</si>
  <si>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</si>
  <si>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</si>
  <si>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</si>
  <si>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</si>
  <si>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</si>
  <si>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</si>
  <si>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</si>
  <si>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</si>
  <si>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</si>
  <si>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</si>
  <si>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</si>
  <si>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</si>
  <si>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</si>
  <si>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</si>
  <si>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</si>
  <si>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</si>
  <si>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</si>
  <si>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</si>
  <si>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</si>
  <si>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</si>
  <si>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</si>
  <si>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</si>
  <si>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</si>
  <si>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</si>
  <si>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</si>
  <si>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</si>
  <si>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</si>
  <si>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</si>
  <si>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</si>
  <si>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</si>
  <si>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</si>
  <si>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</si>
  <si>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</si>
  <si>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</si>
  <si>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</si>
  <si>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</si>
  <si>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</si>
  <si>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</si>
  <si>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</si>
  <si>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</si>
  <si>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</si>
  <si>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</si>
  <si>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</si>
  <si>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</si>
  <si>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</si>
  <si>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</si>
  <si>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</si>
  <si>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</si>
  <si>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</si>
  <si>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</si>
  <si>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</si>
  <si>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</si>
  <si>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</si>
  <si>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</si>
  <si>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</si>
  <si>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</si>
  <si>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</si>
  <si>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</si>
  <si>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</si>
  <si>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</si>
  <si>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</si>
  <si>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</si>
  <si>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</si>
  <si>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</si>
  <si>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</si>
  <si>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</si>
  <si>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</si>
  <si>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</si>
  <si>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</si>
  <si>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</si>
  <si>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</si>
  <si>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</si>
  <si>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</si>
  <si>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</si>
  <si>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</si>
  <si>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</si>
  <si>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</si>
  <si>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</si>
  <si>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</si>
  <si>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</si>
  <si>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</si>
  <si>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</si>
  <si>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</si>
  <si>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</si>
  <si>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</si>
  <si>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</si>
  <si>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</si>
  <si>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</si>
  <si>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</si>
  <si>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</si>
  <si>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</si>
  <si>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</si>
  <si>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</si>
  <si>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</si>
  <si>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</si>
  <si>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</si>
  <si>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</si>
  <si>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</si>
  <si>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</si>
  <si>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</si>
  <si>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</si>
  <si>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</si>
  <si>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</si>
  <si>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</si>
  <si>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</si>
  <si>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</si>
  <si>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</si>
  <si>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</si>
  <si>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</si>
  <si>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</si>
  <si>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</si>
  <si>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</si>
  <si>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</si>
  <si>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</si>
  <si>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</si>
  <si>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</si>
  <si>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</si>
  <si>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</si>
  <si>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</si>
  <si>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</si>
  <si>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</si>
  <si>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</si>
  <si>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</si>
  <si>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</si>
  <si>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</si>
  <si>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</si>
  <si>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</si>
  <si>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</si>
  <si>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</si>
  <si>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</si>
  <si>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</si>
  <si>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</si>
  <si>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</si>
  <si>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</si>
  <si>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</si>
  <si>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</si>
  <si>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</si>
  <si>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</si>
  <si>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</si>
  <si>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</si>
  <si>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</si>
  <si>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</si>
  <si>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</si>
  <si>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</si>
  <si>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</si>
  <si>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</si>
  <si>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</si>
  <si>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</si>
  <si>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</si>
  <si>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</si>
  <si>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</si>
  <si>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</si>
  <si>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</si>
  <si>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</si>
  <si>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</si>
  <si>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</si>
  <si>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</si>
  <si>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</si>
  <si>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</si>
  <si>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</si>
  <si>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</si>
  <si>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</si>
  <si>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</si>
  <si>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</si>
  <si>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</si>
  <si>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</si>
  <si>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</si>
  <si>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</si>
  <si>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</si>
  <si>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</si>
  <si>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</si>
  <si>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</si>
  <si>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</si>
  <si>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</si>
  <si>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</si>
  <si>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</si>
  <si>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</si>
  <si>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</si>
  <si>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</si>
  <si>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</si>
  <si>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</si>
  <si>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</si>
  <si>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</si>
  <si>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</si>
  <si>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</si>
  <si>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</si>
  <si>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</si>
  <si>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</si>
  <si>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</si>
  <si>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</si>
  <si>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</si>
  <si>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</si>
  <si>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</si>
  <si>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</si>
  <si>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</si>
  <si>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</si>
  <si>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</si>
  <si>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</si>
  <si>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</si>
  <si>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</si>
  <si>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</si>
  <si>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</si>
  <si>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</si>
  <si>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</si>
  <si>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</si>
  <si>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</si>
  <si>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</si>
  <si>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</si>
  <si>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</si>
  <si>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</si>
  <si>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</si>
  <si>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</si>
  <si>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</si>
  <si>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</si>
  <si>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</si>
  <si>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</si>
  <si>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</si>
  <si>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</si>
  <si>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</si>
  <si>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</si>
  <si>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</si>
  <si>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</si>
  <si>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</si>
  <si>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</si>
  <si>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</si>
  <si>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</si>
  <si>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</si>
  <si>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</si>
  <si>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</si>
  <si>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</si>
  <si>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</si>
  <si>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</si>
  <si>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</si>
  <si>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</si>
  <si>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</si>
  <si>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</si>
  <si>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</si>
  <si>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</si>
  <si>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</si>
  <si>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</si>
  <si>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</si>
  <si>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</si>
  <si>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</si>
  <si>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</si>
  <si>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</si>
  <si>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</si>
  <si>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</si>
  <si>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</si>
  <si>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</si>
  <si>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</si>
  <si>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</si>
  <si>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</si>
  <si>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</si>
  <si>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</si>
  <si>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</si>
  <si>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</si>
  <si>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</si>
  <si>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</si>
  <si>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</si>
  <si>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</si>
  <si>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</si>
  <si>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</si>
  <si>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</si>
  <si>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</si>
  <si>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</si>
  <si>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</si>
  <si>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</si>
  <si>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</si>
  <si>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</si>
  <si>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</si>
  <si>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</si>
  <si>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</si>
  <si>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</si>
  <si>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</si>
  <si>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</si>
  <si>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</si>
  <si>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</si>
  <si>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</si>
  <si>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</si>
  <si>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</si>
  <si>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</si>
  <si>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</si>
  <si>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</si>
  <si>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</si>
  <si>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</si>
  <si>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</si>
  <si>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</si>
  <si>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</si>
  <si>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</si>
  <si>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</si>
  <si>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</si>
  <si>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</si>
  <si>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</si>
  <si>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</si>
  <si>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</si>
  <si>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</si>
  <si>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</si>
  <si>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</si>
  <si>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</si>
  <si>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</si>
  <si>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</si>
  <si>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</si>
  <si>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</si>
  <si>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</si>
  <si>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</si>
  <si>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</si>
  <si>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</si>
  <si>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</si>
  <si>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</si>
  <si>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</si>
  <si>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</si>
  <si>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</si>
  <si>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</si>
  <si>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</si>
  <si>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</si>
  <si>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</si>
  <si>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</si>
  <si>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</si>
  <si>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</si>
  <si>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</si>
  <si>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</si>
  <si>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</si>
  <si>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</si>
  <si>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</si>
  <si>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</si>
  <si>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</si>
  <si>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</si>
  <si>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</si>
  <si>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</si>
  <si>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</si>
  <si>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</si>
  <si>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</si>
  <si>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</si>
  <si>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</si>
  <si>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</si>
  <si>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</si>
  <si>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</si>
  <si>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</si>
  <si>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</si>
  <si>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</si>
  <si>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</si>
  <si>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</si>
  <si>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</si>
  <si>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</si>
  <si>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</si>
  <si>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</si>
  <si>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</si>
  <si>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</si>
  <si>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</si>
  <si>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</si>
  <si>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</si>
  <si>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</si>
  <si>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</si>
  <si>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</si>
  <si>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</si>
  <si>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</si>
  <si>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</si>
  <si>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</si>
  <si>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</si>
  <si>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</si>
  <si>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</si>
  <si>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</si>
  <si>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</si>
  <si>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</si>
  <si>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</si>
  <si>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</si>
  <si>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</si>
  <si>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</si>
  <si>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</si>
  <si>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</si>
  <si>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</si>
  <si>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</si>
  <si>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</si>
  <si>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</si>
  <si>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</si>
  <si>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</si>
  <si>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</si>
  <si>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</si>
  <si>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</si>
  <si>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</si>
  <si>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</si>
  <si>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</si>
  <si>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</si>
  <si>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</si>
  <si>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</si>
  <si>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</si>
  <si>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</si>
  <si>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</si>
  <si>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</si>
  <si>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</si>
  <si>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</si>
  <si>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</si>
  <si>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</si>
  <si>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</si>
  <si>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</si>
  <si>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</si>
  <si>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</si>
  <si>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</si>
  <si>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</si>
  <si>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</si>
  <si>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</si>
  <si>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</si>
  <si>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</si>
  <si>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</si>
  <si>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</si>
  <si>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</si>
  <si>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</si>
  <si>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</si>
  <si>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</si>
  <si>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</si>
  <si>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</si>
  <si>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</si>
  <si>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</si>
  <si>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</si>
  <si>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</si>
  <si>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</si>
  <si>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</si>
  <si>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</si>
  <si>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</si>
  <si>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</si>
  <si>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</si>
  <si>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</si>
  <si>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</si>
  <si>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</si>
  <si>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</si>
  <si>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</si>
  <si>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</si>
  <si>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</si>
  <si>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</si>
  <si>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</si>
  <si>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</si>
  <si>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</si>
  <si>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</si>
  <si>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</si>
  <si>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</si>
  <si>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</si>
  <si>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</si>
  <si>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</si>
  <si>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</si>
  <si>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</si>
  <si>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</si>
  <si>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</si>
  <si>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</si>
  <si>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</si>
  <si>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</si>
  <si>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</si>
  <si>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</si>
  <si>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</si>
  <si>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</si>
  <si>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</si>
  <si>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</si>
  <si>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</si>
  <si>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</si>
  <si>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</si>
  <si>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</si>
  <si>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</si>
  <si>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</si>
  <si>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</si>
  <si>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</si>
  <si>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</si>
  <si>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</si>
  <si>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</si>
  <si>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</si>
  <si>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</si>
  <si>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</si>
  <si>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</si>
  <si>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</si>
  <si>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</si>
  <si>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</si>
  <si>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</si>
  <si>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</si>
  <si>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</si>
  <si>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</si>
  <si>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</si>
  <si>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</si>
  <si>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</si>
  <si>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</si>
  <si>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</si>
  <si>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</si>
  <si>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</si>
  <si>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</si>
  <si>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</si>
  <si>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</si>
  <si>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</si>
  <si>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</si>
  <si>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</si>
  <si>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</si>
  <si>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</si>
  <si>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</si>
  <si>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</si>
  <si>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</si>
  <si>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</si>
  <si>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</si>
  <si>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</si>
  <si>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</si>
  <si>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</si>
  <si>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</si>
  <si>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</si>
  <si>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</si>
  <si>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</si>
  <si>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</si>
  <si>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</si>
  <si>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</si>
  <si>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</si>
  <si>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</si>
  <si>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</si>
  <si>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</si>
  <si>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</si>
  <si>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</si>
  <si>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</si>
  <si>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</si>
  <si>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</si>
  <si>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</si>
  <si>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</si>
  <si>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</si>
  <si>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</si>
  <si>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</si>
  <si>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</si>
  <si>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</si>
  <si>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</si>
  <si>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</si>
  <si>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</si>
  <si>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</si>
  <si>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</si>
  <si>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</si>
  <si>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</si>
  <si>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</si>
  <si>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</si>
  <si>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</si>
  <si>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</si>
  <si>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</si>
  <si>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</si>
  <si>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</si>
  <si>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</si>
  <si>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</si>
  <si>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</si>
  <si>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</si>
  <si>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</si>
  <si>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</si>
  <si>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</si>
  <si>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</si>
  <si>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</si>
  <si>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</si>
  <si>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</si>
  <si>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</si>
  <si>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</si>
  <si>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</si>
  <si>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</si>
  <si>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</si>
  <si>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</si>
  <si>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</si>
  <si>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</si>
  <si>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</si>
  <si>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</si>
  <si>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</si>
  <si>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</si>
  <si>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</si>
  <si>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</si>
  <si>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</si>
  <si>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</si>
  <si>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</si>
  <si>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</si>
  <si>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</si>
  <si>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</si>
  <si>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</si>
  <si>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</si>
  <si>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</si>
  <si>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</si>
  <si>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</si>
  <si>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</si>
  <si>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</si>
  <si>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</si>
  <si>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</si>
  <si>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</si>
  <si>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</si>
  <si>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</si>
  <si>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</si>
  <si>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</si>
  <si>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</si>
  <si>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</si>
  <si>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</si>
  <si>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</si>
  <si>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</si>
  <si>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</si>
  <si>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</si>
  <si>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</si>
  <si>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</si>
  <si>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</si>
  <si>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</si>
  <si>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</si>
  <si>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</si>
  <si>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</si>
  <si>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</si>
  <si>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</si>
  <si>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</si>
  <si>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</si>
  <si>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</si>
  <si>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</si>
  <si>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</si>
  <si>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</si>
  <si>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</si>
  <si>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</si>
  <si>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</si>
  <si>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</si>
  <si>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</si>
  <si>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</si>
  <si>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</si>
  <si>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</si>
  <si>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</si>
  <si>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</si>
  <si>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</si>
  <si>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</si>
  <si>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</si>
  <si>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</si>
  <si>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</si>
  <si>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</si>
  <si>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</si>
  <si>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</si>
  <si>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</si>
  <si>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</si>
  <si>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</si>
  <si>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</si>
  <si>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</si>
  <si>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</si>
  <si>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</si>
  <si>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</si>
  <si>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</si>
  <si>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</si>
  <si>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</si>
  <si>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</si>
  <si>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</si>
  <si>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</si>
  <si>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</si>
  <si>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</si>
  <si>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</si>
  <si>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</si>
  <si>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</si>
  <si>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</si>
  <si>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</si>
  <si>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</si>
  <si>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</si>
  <si>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</si>
  <si>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</si>
  <si>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</si>
  <si>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</si>
  <si>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</si>
  <si>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</si>
  <si>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</si>
  <si>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</si>
  <si>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</si>
  <si>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</si>
  <si>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</si>
  <si>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</si>
  <si>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</si>
  <si>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</si>
  <si>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</si>
  <si>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</si>
  <si>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</si>
  <si>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</si>
  <si>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</si>
  <si>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</si>
  <si>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</si>
  <si>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</si>
  <si>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</si>
  <si>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</si>
  <si>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</si>
  <si>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</si>
  <si>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</si>
  <si>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</si>
  <si>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</si>
  <si>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</si>
  <si>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</si>
  <si>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</si>
  <si>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</si>
  <si>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</si>
  <si>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</si>
  <si>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</si>
  <si>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</si>
  <si>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</si>
  <si>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</si>
  <si>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</si>
  <si>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</si>
  <si>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</si>
  <si>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</si>
  <si>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</si>
  <si>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</si>
  <si>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</si>
  <si>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</si>
  <si>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</si>
  <si>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</si>
  <si>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</si>
  <si>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</si>
  <si>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</si>
  <si>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</si>
  <si>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</si>
  <si>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</si>
  <si>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</si>
  <si>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</si>
  <si>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</si>
  <si>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</si>
  <si>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</si>
  <si>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</si>
  <si>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</si>
  <si>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</si>
  <si>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</si>
  <si>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</si>
  <si>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</si>
  <si>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</si>
  <si>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</si>
  <si>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</si>
  <si>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</si>
  <si>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</si>
  <si>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</si>
  <si>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</si>
  <si>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</si>
  <si>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</si>
  <si>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</si>
  <si>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</si>
  <si>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</si>
  <si>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</si>
  <si>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</si>
  <si>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</si>
  <si>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</si>
  <si>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</si>
  <si>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</si>
  <si>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</si>
  <si>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</si>
  <si>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</si>
  <si>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</si>
  <si>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</si>
  <si>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</si>
  <si>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</si>
  <si>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</si>
  <si>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</si>
  <si>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</si>
  <si>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</si>
  <si>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</si>
  <si>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</si>
  <si>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</si>
  <si>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</si>
  <si>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</si>
  <si>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</si>
  <si>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</si>
  <si>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</si>
  <si>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</si>
  <si>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</si>
  <si>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</si>
  <si>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</si>
  <si>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</si>
  <si>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</si>
  <si>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</si>
  <si>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</si>
  <si>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</si>
  <si>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</si>
  <si>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</si>
  <si>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</si>
  <si>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</si>
  <si>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</si>
  <si>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</si>
  <si>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</si>
  <si>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</si>
  <si>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</si>
  <si>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</si>
  <si>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</si>
  <si>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</si>
  <si>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</si>
  <si>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</si>
  <si>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</si>
  <si>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</si>
  <si>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</si>
  <si>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</si>
  <si>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</si>
  <si>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</si>
  <si>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</si>
  <si>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</si>
  <si>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</si>
  <si>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</si>
  <si>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</si>
  <si>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</si>
  <si>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</si>
  <si>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</si>
  <si>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</si>
  <si>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</si>
  <si>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</si>
  <si>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</si>
  <si>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</si>
  <si>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</si>
  <si>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</si>
  <si>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</si>
  <si>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</si>
  <si>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</si>
  <si>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</si>
  <si>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</si>
  <si>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</si>
  <si>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</si>
  <si>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</si>
  <si>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</si>
  <si>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</si>
  <si>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</si>
  <si>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</si>
  <si>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</si>
  <si>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</si>
  <si>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</si>
  <si>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</si>
  <si>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</si>
  <si>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</si>
  <si>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</si>
  <si>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</si>
  <si>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</si>
  <si>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</si>
  <si>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</si>
  <si>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</si>
  <si>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</si>
  <si>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</si>
  <si>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</si>
  <si>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</si>
  <si>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</si>
  <si>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</si>
  <si>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</si>
  <si>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</si>
  <si>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</si>
  <si>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</si>
  <si>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</si>
  <si>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</si>
  <si>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</si>
  <si>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</si>
  <si>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</si>
  <si>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</si>
  <si>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</si>
  <si>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</si>
  <si>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</si>
  <si>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</si>
  <si>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</si>
  <si>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</si>
  <si>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</si>
  <si>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</si>
  <si>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</si>
  <si>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</si>
  <si>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</si>
  <si>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</si>
  <si>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</si>
  <si>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</si>
  <si>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</si>
  <si>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</si>
  <si>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</si>
  <si>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</si>
  <si>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</si>
  <si>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</si>
  <si>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</si>
  <si>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</si>
  <si>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</si>
  <si>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</si>
  <si>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</si>
  <si>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</si>
  <si>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</si>
  <si>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</si>
  <si>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</si>
  <si>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</si>
  <si>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</si>
  <si>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</si>
  <si>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</si>
  <si>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</si>
  <si>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</si>
  <si>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</si>
  <si>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</si>
  <si>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</si>
  <si>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</si>
  <si>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</si>
  <si>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</si>
  <si>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</si>
  <si>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</si>
  <si>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</si>
  <si>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</si>
  <si>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</si>
  <si>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</si>
  <si>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</si>
  <si>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</si>
  <si>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</si>
  <si>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</si>
  <si>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</si>
  <si>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</si>
  <si>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</si>
  <si>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</si>
  <si>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</si>
  <si>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</si>
  <si>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</si>
  <si>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</si>
  <si>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</si>
  <si>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</si>
  <si>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</si>
  <si>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</si>
  <si>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</si>
  <si>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</si>
  <si>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</si>
  <si>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</si>
  <si>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</si>
  <si>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</si>
  <si>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</si>
  <si>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</si>
  <si>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</si>
  <si>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</si>
  <si>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</si>
  <si>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</si>
  <si>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</si>
  <si>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</si>
  <si>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</si>
  <si>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</si>
  <si>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</si>
  <si>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</si>
  <si>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</si>
  <si>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</si>
  <si>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</si>
  <si>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</si>
  <si>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</si>
  <si>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</si>
  <si>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</si>
  <si>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</si>
  <si>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</si>
  <si>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</si>
  <si>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</si>
  <si>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</si>
  <si>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</si>
  <si>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</si>
  <si>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</si>
  <si>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</si>
  <si>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</si>
  <si>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</si>
  <si>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</si>
  <si>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</si>
  <si>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</si>
  <si>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</si>
  <si>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</si>
  <si>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</si>
  <si>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</si>
  <si>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</si>
  <si>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</si>
  <si>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</si>
  <si>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</si>
  <si>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</si>
  <si>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</si>
  <si>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</si>
  <si>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</si>
  <si>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</si>
  <si>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</si>
  <si>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</si>
  <si>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</si>
  <si>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</si>
  <si>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</si>
  <si>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</si>
  <si>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</si>
  <si>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</si>
  <si>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</si>
  <si>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</si>
  <si>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</si>
  <si>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</si>
  <si>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</si>
  <si>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</si>
  <si>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</si>
  <si>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</si>
  <si>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</si>
  <si>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</si>
  <si>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</si>
  <si>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</si>
  <si>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</si>
  <si>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</si>
  <si>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</si>
  <si>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</si>
  <si>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</si>
  <si>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</si>
  <si>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</si>
  <si>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</si>
  <si>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</si>
  <si>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</si>
  <si>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</si>
  <si>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</si>
  <si>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</si>
  <si>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</si>
  <si>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</si>
  <si>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</si>
  <si>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</si>
  <si>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</si>
  <si>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</si>
  <si>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</si>
  <si>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</si>
  <si>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</si>
  <si>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</si>
  <si>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</si>
  <si>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</si>
  <si>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</si>
  <si>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</si>
  <si>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</si>
  <si>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</si>
  <si>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</si>
  <si>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</si>
  <si>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</si>
  <si>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</si>
  <si>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</si>
  <si>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</si>
  <si>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</si>
  <si>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</si>
  <si>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</si>
  <si>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</si>
  <si>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</si>
  <si>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</si>
  <si>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</si>
  <si>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</si>
  <si>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</si>
  <si>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</si>
  <si>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</si>
  <si>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</si>
  <si>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</si>
  <si>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</si>
  <si>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</si>
  <si>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</si>
  <si>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</si>
  <si>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</si>
  <si>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</si>
  <si>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</si>
  <si>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</si>
  <si>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</si>
  <si>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</si>
  <si>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</si>
  <si>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</si>
  <si>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</si>
  <si>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</si>
  <si>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</si>
  <si>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</si>
  <si>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</si>
  <si>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</si>
  <si>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</si>
  <si>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</si>
  <si>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</si>
  <si>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</si>
  <si>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</si>
  <si>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</si>
  <si>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</si>
  <si>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</si>
  <si>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</si>
  <si>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</si>
  <si>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</si>
  <si>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</si>
  <si>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</si>
  <si>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</si>
  <si>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</si>
  <si>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</si>
  <si>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</si>
  <si>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</si>
  <si>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</si>
  <si>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</si>
  <si>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</si>
  <si>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</si>
  <si>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</si>
  <si>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</si>
  <si>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</si>
  <si>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</si>
  <si>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</si>
  <si>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</si>
  <si>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</si>
  <si>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</si>
  <si>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</si>
  <si>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</si>
  <si>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</si>
  <si>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</si>
  <si>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</si>
  <si>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</si>
  <si>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</si>
  <si>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</si>
  <si>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</si>
  <si>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</si>
  <si>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</si>
  <si>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</si>
  <si>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</si>
  <si>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</si>
  <si>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</si>
  <si>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</si>
  <si>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</si>
  <si>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</si>
  <si>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</si>
  <si>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</si>
  <si>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</si>
  <si>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</si>
  <si>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</si>
  <si>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</si>
  <si>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</si>
  <si>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</si>
  <si>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</si>
  <si>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</si>
  <si>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</si>
  <si>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</si>
  <si>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</si>
  <si>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</si>
  <si>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</si>
  <si>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</si>
  <si>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</si>
  <si>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</si>
  <si>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</si>
  <si>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</si>
  <si>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</si>
  <si>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</si>
  <si>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</si>
  <si>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</si>
  <si>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</si>
  <si>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</si>
  <si>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</si>
  <si>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</si>
  <si>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</si>
  <si>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</si>
  <si>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</si>
  <si>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</si>
  <si>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</si>
  <si>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</si>
  <si>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</si>
  <si>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</si>
  <si>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</si>
  <si>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</si>
  <si>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</si>
  <si>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</si>
  <si>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</si>
  <si>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</si>
  <si>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</si>
  <si>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</si>
  <si>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</si>
  <si>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</si>
  <si>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</si>
  <si>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</si>
  <si>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</si>
  <si>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</si>
  <si>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</si>
  <si>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</si>
  <si>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</si>
  <si>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</si>
  <si>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</si>
  <si>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</si>
  <si>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</si>
  <si>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</si>
  <si>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</si>
  <si>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</si>
  <si>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</si>
  <si>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</si>
  <si>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</si>
  <si>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</si>
  <si>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</si>
  <si>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</si>
  <si>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</si>
  <si>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</si>
  <si>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</si>
  <si>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</si>
  <si>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</si>
  <si>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</si>
  <si>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</si>
  <si>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</si>
  <si>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</si>
  <si>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</si>
  <si>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</si>
  <si>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</si>
  <si>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</si>
  <si>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</si>
  <si>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</si>
  <si>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</si>
  <si>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</si>
  <si>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</si>
  <si>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</si>
  <si>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</si>
  <si>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</si>
  <si>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</si>
  <si>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</si>
  <si>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</si>
  <si>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</si>
  <si>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</si>
  <si>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</si>
  <si>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</si>
  <si>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</si>
  <si>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</si>
  <si>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</si>
  <si>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</si>
  <si>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</si>
  <si>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</si>
  <si>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</si>
  <si>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</si>
  <si>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</si>
  <si>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</si>
  <si>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</si>
  <si>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</si>
  <si>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</si>
  <si>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</si>
  <si>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</si>
  <si>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</si>
  <si>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</si>
  <si>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</si>
  <si>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</si>
  <si>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</si>
  <si>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</si>
  <si>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</si>
  <si>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</si>
  <si>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</si>
  <si>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</si>
  <si>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</si>
  <si>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</si>
  <si>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</si>
  <si>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</si>
  <si>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</si>
  <si>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</si>
  <si>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</si>
  <si>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</si>
  <si>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</si>
  <si>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</si>
  <si>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</si>
  <si>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</si>
  <si>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</si>
  <si>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</si>
  <si>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</si>
  <si>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</si>
  <si>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</si>
  <si>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</si>
  <si>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</si>
  <si>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</si>
  <si>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</si>
  <si>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</si>
  <si>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</si>
  <si>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</si>
  <si>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</si>
  <si>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</si>
  <si>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</si>
  <si>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</si>
  <si>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</si>
  <si>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</si>
  <si>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</si>
  <si>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</si>
  <si>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</si>
  <si>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</si>
  <si>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</si>
  <si>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</si>
  <si>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</si>
  <si>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</si>
  <si>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</si>
  <si>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</si>
  <si>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</si>
  <si>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</si>
  <si>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</si>
  <si>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</si>
  <si>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</si>
  <si>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</si>
  <si>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</si>
  <si>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</si>
  <si>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</si>
  <si>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</si>
  <si>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</si>
  <si>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</si>
  <si>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</si>
  <si>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</si>
  <si>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</si>
  <si>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</si>
  <si>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</si>
  <si>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</si>
  <si>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</si>
  <si>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</si>
  <si>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</si>
  <si>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</si>
  <si>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</si>
  <si>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</si>
  <si>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</si>
  <si>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</si>
  <si>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</si>
  <si>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</si>
  <si>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</si>
  <si>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</si>
  <si>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</si>
  <si>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</si>
  <si>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</si>
  <si>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</si>
  <si>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</si>
  <si>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</si>
  <si>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</si>
  <si>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</si>
  <si>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</si>
  <si>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</si>
  <si>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</si>
  <si>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</si>
  <si>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</si>
  <si>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</si>
  <si>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</si>
  <si>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</si>
  <si>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</si>
  <si>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</si>
  <si>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</si>
  <si>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</si>
  <si>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</si>
  <si>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</si>
  <si>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</si>
  <si>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</si>
  <si>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</si>
  <si>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</si>
  <si>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</si>
  <si>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</si>
  <si>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</si>
  <si>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</si>
  <si>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</si>
  <si>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</si>
  <si>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</si>
  <si>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</si>
  <si>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</si>
  <si>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</si>
  <si>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</si>
  <si>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</si>
  <si>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</si>
  <si>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</si>
  <si>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</si>
  <si>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</si>
  <si>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</si>
  <si>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</si>
  <si>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</si>
  <si>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</si>
  <si>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</si>
  <si>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</si>
  <si>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</si>
  <si>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</si>
  <si>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</si>
  <si>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</si>
  <si>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</si>
  <si>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</si>
  <si>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</si>
  <si>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</si>
  <si>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</si>
  <si>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</si>
  <si>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</si>
  <si>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</si>
  <si>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</si>
  <si>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</si>
  <si>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</si>
  <si>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</si>
  <si>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</si>
  <si>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</si>
  <si>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</si>
  <si>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</si>
  <si>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</si>
  <si>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</si>
  <si>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</si>
  <si>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</si>
  <si>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</si>
  <si>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</si>
  <si>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</si>
  <si>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</si>
  <si>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</si>
  <si>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</si>
  <si>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</si>
  <si>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</si>
  <si>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</si>
  <si>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</si>
  <si>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</si>
  <si>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</si>
  <si>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</si>
  <si>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</si>
  <si>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</si>
  <si>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</si>
  <si>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</si>
  <si>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</si>
  <si>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</si>
  <si>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</si>
  <si>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</si>
  <si>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</si>
  <si>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</si>
  <si>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</si>
  <si>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</si>
  <si>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</si>
  <si>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</si>
  <si>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</si>
  <si>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</si>
  <si>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</si>
  <si>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</si>
  <si>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</si>
  <si>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</si>
  <si>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</si>
  <si>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</si>
  <si>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</si>
  <si>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</si>
  <si>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</si>
  <si>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</si>
  <si>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</si>
  <si>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</si>
  <si>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</si>
  <si>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</si>
  <si>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</si>
  <si>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</si>
  <si>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</si>
  <si>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</si>
  <si>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</si>
  <si>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</si>
  <si>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</si>
  <si>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</si>
  <si>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</si>
  <si>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</si>
  <si>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</si>
  <si>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</si>
  <si>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</si>
  <si>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</si>
  <si>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</si>
  <si>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</si>
  <si>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</si>
  <si>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</si>
  <si>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</si>
  <si>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</si>
  <si>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</si>
  <si>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</si>
  <si>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</si>
  <si>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</si>
  <si>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</si>
  <si>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</si>
  <si>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</si>
  <si>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</si>
  <si>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</si>
  <si>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</si>
  <si>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</si>
  <si>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</si>
  <si>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</si>
  <si>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</si>
  <si>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</si>
  <si>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</si>
  <si>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</si>
  <si>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</si>
  <si>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</si>
  <si>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</si>
  <si>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</si>
  <si>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</si>
  <si>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</si>
  <si>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</si>
  <si>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</si>
  <si>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</si>
  <si>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</si>
  <si>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</si>
  <si>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</si>
  <si>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</si>
  <si>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</si>
  <si>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</si>
  <si>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</si>
  <si>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</si>
  <si>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</si>
  <si>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</si>
  <si>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</si>
  <si>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</si>
  <si>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</si>
  <si>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</si>
  <si>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</si>
  <si>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</si>
  <si>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</si>
  <si>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</si>
  <si>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</si>
  <si>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</si>
  <si>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</si>
  <si>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</si>
  <si>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</si>
  <si>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</si>
  <si>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</si>
  <si>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</si>
  <si>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</si>
  <si>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</si>
  <si>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</si>
  <si>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</si>
  <si>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</si>
  <si>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</si>
  <si>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</si>
  <si>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</si>
  <si>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</si>
  <si>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</si>
  <si>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</si>
  <si>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</si>
  <si>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</si>
  <si>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</si>
  <si>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</si>
  <si>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</si>
  <si>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</si>
  <si>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</si>
  <si>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</si>
  <si>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</si>
  <si>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</si>
  <si>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</si>
  <si>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</si>
  <si>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</si>
  <si>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</si>
  <si>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</si>
  <si>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</si>
  <si>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</si>
  <si>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</si>
  <si>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</si>
  <si>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</si>
  <si>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</si>
  <si>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</si>
  <si>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</si>
  <si>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</si>
  <si>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</si>
  <si>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</si>
  <si>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</si>
  <si>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</si>
  <si>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</si>
  <si>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</si>
  <si>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</si>
  <si>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</si>
  <si>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</si>
  <si>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</si>
  <si>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</si>
  <si>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</si>
  <si>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</si>
  <si>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</si>
  <si>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</si>
  <si>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</si>
  <si>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</si>
  <si>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</si>
  <si>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</si>
  <si>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</si>
  <si>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</si>
  <si>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</si>
  <si>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</si>
  <si>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</si>
  <si>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</si>
  <si>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</si>
  <si>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</si>
  <si>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</si>
  <si>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</si>
  <si>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</si>
  <si>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</si>
  <si>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</si>
  <si>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</si>
  <si>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</si>
  <si>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</si>
  <si>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</si>
  <si>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</si>
  <si>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</si>
  <si>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</si>
  <si>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</si>
  <si>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</si>
  <si>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</si>
  <si>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</si>
  <si>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</si>
  <si>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</si>
  <si>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</si>
  <si>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</si>
  <si>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</si>
  <si>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</si>
  <si>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</si>
  <si>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</si>
  <si>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</si>
  <si>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</si>
  <si>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</si>
  <si>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</si>
  <si>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</si>
  <si>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</si>
  <si>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</si>
  <si>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</si>
  <si>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</si>
  <si>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</si>
  <si>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</si>
  <si>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</si>
  <si>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</si>
  <si>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</si>
  <si>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</si>
  <si>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</si>
  <si>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</si>
  <si>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</si>
  <si>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</si>
  <si>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</si>
  <si>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</si>
  <si>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</si>
  <si>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</si>
  <si>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</si>
  <si>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</si>
  <si>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</si>
  <si>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</si>
  <si>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</si>
  <si>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</si>
  <si>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</si>
  <si>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</si>
  <si>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</si>
  <si>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</si>
  <si>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</si>
  <si>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</si>
  <si>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</si>
  <si>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</si>
  <si>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</si>
  <si>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</si>
  <si>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</si>
  <si>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</si>
  <si>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</si>
  <si>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</si>
  <si>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</si>
  <si>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</si>
  <si>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</si>
  <si>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</si>
  <si>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</si>
  <si>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</si>
  <si>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</si>
  <si>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</si>
  <si>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</si>
  <si>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</si>
  <si>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</si>
  <si>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</si>
  <si>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</si>
  <si>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</si>
  <si>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</si>
  <si>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</si>
  <si>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</si>
  <si>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</si>
  <si>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</si>
  <si>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</si>
  <si>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</si>
  <si>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</si>
  <si>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</si>
  <si>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</si>
  <si>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</si>
  <si>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</si>
  <si>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</si>
  <si>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</si>
  <si>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</si>
  <si>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</si>
  <si>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</si>
  <si>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</si>
  <si>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</si>
  <si>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</si>
  <si>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</si>
  <si>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</si>
  <si>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</si>
  <si>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</si>
  <si>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</si>
  <si>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</si>
  <si>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</si>
  <si>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</si>
  <si>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</si>
  <si>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</si>
  <si>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</si>
  <si>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</si>
  <si>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</si>
  <si>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</si>
  <si>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</si>
  <si>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</si>
  <si>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</si>
  <si>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</si>
  <si>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</si>
  <si>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</si>
  <si>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</si>
  <si>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</si>
  <si>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</si>
  <si>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</si>
  <si>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</si>
  <si>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</si>
  <si>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</si>
  <si>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</si>
  <si>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</si>
  <si>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</si>
  <si>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</si>
  <si>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</si>
  <si>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</si>
  <si>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</si>
  <si>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</si>
  <si>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</si>
  <si>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</si>
  <si>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</si>
  <si>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</si>
  <si>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</si>
  <si>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</si>
  <si>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</si>
  <si>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</si>
  <si>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</si>
  <si>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</si>
  <si>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</si>
  <si>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</si>
  <si>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</si>
  <si>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</si>
  <si>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</si>
  <si>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</si>
  <si>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</si>
  <si>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</si>
  <si>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</si>
  <si>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</si>
  <si>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</si>
  <si>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</si>
  <si>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</si>
  <si>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</si>
  <si>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</si>
  <si>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</si>
  <si>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</si>
  <si>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</si>
  <si>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</si>
  <si>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</si>
  <si>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</si>
  <si>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</si>
  <si>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</si>
  <si>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</si>
  <si>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</si>
  <si>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</si>
  <si>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</si>
  <si>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</si>
  <si>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</si>
  <si>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</si>
  <si>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</si>
  <si>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</si>
  <si>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</si>
  <si>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</si>
  <si>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</si>
  <si>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</si>
  <si>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</si>
  <si>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</si>
  <si>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</si>
  <si>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</si>
  <si>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</si>
  <si>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</si>
  <si>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</si>
  <si>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</si>
  <si>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</si>
  <si>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</si>
  <si>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</si>
  <si>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</si>
  <si>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</si>
  <si>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</si>
  <si>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</si>
  <si>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</si>
  <si>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</si>
  <si>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</si>
  <si>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</si>
  <si>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</si>
  <si>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</si>
  <si>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</si>
  <si>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</si>
  <si>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</si>
  <si>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</si>
  <si>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</si>
  <si>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</si>
  <si>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</si>
  <si>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</si>
  <si>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</si>
  <si>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</si>
  <si>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</si>
  <si>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</si>
  <si>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</si>
  <si>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</si>
  <si>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</si>
  <si>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</si>
  <si>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</si>
  <si>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</si>
  <si>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</si>
  <si>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</si>
  <si>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</si>
  <si>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</si>
  <si>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</si>
  <si>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</si>
  <si>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</si>
  <si>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</si>
  <si>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</si>
  <si>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</si>
  <si>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</si>
  <si>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</si>
  <si>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</si>
  <si>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</si>
  <si>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</si>
  <si>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</si>
  <si>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</si>
  <si>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</si>
  <si>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</si>
  <si>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</si>
  <si>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</si>
  <si>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</si>
  <si>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</si>
  <si>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</si>
  <si>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</si>
  <si>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</si>
  <si>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</si>
  <si>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</si>
  <si>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</si>
  <si>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</si>
  <si>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</si>
  <si>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</si>
  <si>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</si>
  <si>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</si>
  <si>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</si>
  <si>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</si>
  <si>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</si>
  <si>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</si>
  <si>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</si>
  <si>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</si>
  <si>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</si>
  <si>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</si>
  <si>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</si>
  <si>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</si>
  <si>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</si>
  <si>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</si>
  <si>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</si>
  <si>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</si>
  <si>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</si>
  <si>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</si>
  <si>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</si>
  <si>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</si>
  <si>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</si>
  <si>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</si>
  <si>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</si>
  <si>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</si>
  <si>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</si>
  <si>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</si>
  <si>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</si>
  <si>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</si>
  <si>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</si>
  <si>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</si>
  <si>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</si>
  <si>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</si>
  <si>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</si>
  <si>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</si>
  <si>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</si>
  <si>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</si>
  <si>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</si>
  <si>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</si>
  <si>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</si>
  <si>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</si>
  <si>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</si>
  <si>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</si>
  <si>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</si>
  <si>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</si>
  <si>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</si>
  <si>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</si>
  <si>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</si>
  <si>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</si>
  <si>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</si>
  <si>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</si>
  <si>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</si>
  <si>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</si>
  <si>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</si>
  <si>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</si>
  <si>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</si>
  <si>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</si>
  <si>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</si>
  <si>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</si>
  <si>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</si>
  <si>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</si>
  <si>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</si>
  <si>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</si>
  <si>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</si>
  <si>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</si>
  <si>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</si>
  <si>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</si>
  <si>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</si>
  <si>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</si>
  <si>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</si>
  <si>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</si>
  <si>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</si>
  <si>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</si>
  <si>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</si>
  <si>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</si>
  <si>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</si>
  <si>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</si>
  <si>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</si>
  <si>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</si>
  <si>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</si>
  <si>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</si>
  <si>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</si>
  <si>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</si>
  <si>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</si>
  <si>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</si>
  <si>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</si>
  <si>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</si>
  <si>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</si>
  <si>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</si>
  <si>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</si>
  <si>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</si>
  <si>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</si>
  <si>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</si>
  <si>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</si>
  <si>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</si>
  <si>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</si>
  <si>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</si>
  <si>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</si>
  <si>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</si>
  <si>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</si>
  <si>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</si>
  <si>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</si>
  <si>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</si>
  <si>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</si>
  <si>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</si>
  <si>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</si>
  <si>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</si>
  <si>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</si>
  <si>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</si>
  <si>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</si>
  <si>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</si>
  <si>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</si>
  <si>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</si>
  <si>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</si>
  <si>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</si>
  <si>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</si>
  <si>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</si>
  <si>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</si>
  <si>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</si>
  <si>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</si>
  <si>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</si>
  <si>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</si>
  <si>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</si>
  <si>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</si>
  <si>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</si>
  <si>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</si>
  <si>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</si>
  <si>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</si>
  <si>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</si>
  <si>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</si>
  <si>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</si>
  <si>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</si>
  <si>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</si>
  <si>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</si>
  <si>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</si>
  <si>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</si>
  <si>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</si>
  <si>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</si>
  <si>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</si>
  <si>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</si>
  <si>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</si>
  <si>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</si>
  <si>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</si>
  <si>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</si>
  <si>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</si>
  <si>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</si>
  <si>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</si>
  <si>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</si>
  <si>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</si>
  <si>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</si>
  <si>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</si>
  <si>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</si>
  <si>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</si>
  <si>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</si>
  <si>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</si>
  <si>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</si>
  <si>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</si>
  <si>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</si>
  <si>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</si>
  <si>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</si>
  <si>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</si>
  <si>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</si>
  <si>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</si>
  <si>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</si>
  <si>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</si>
  <si>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</si>
  <si>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</si>
  <si>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</si>
  <si>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</si>
  <si>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</si>
  <si>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</si>
  <si>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</si>
  <si>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</si>
  <si>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</si>
  <si>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</si>
  <si>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</si>
  <si>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</si>
  <si>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</si>
  <si>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</si>
  <si>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</si>
  <si>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</si>
  <si>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</si>
  <si>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</si>
  <si>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</si>
  <si>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</si>
  <si>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</si>
  <si>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</si>
  <si>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</si>
  <si>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</si>
  <si>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</si>
  <si>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</si>
  <si>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</si>
  <si>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</si>
  <si>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</si>
  <si>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</si>
  <si>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</si>
  <si>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</si>
  <si>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</si>
  <si>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</si>
  <si>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</si>
  <si>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</si>
  <si>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</si>
  <si>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</si>
  <si>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</si>
  <si>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</si>
  <si>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</si>
  <si>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</si>
  <si>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</si>
  <si>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</si>
  <si>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</si>
  <si>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</si>
  <si>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</si>
  <si>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</si>
  <si>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</si>
  <si>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</si>
  <si>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</si>
  <si>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</si>
  <si>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</si>
  <si>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</si>
  <si>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</si>
  <si>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</si>
  <si>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</si>
  <si>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</si>
  <si>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</si>
  <si>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</si>
  <si>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</si>
  <si>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</si>
  <si>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</si>
  <si>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</si>
  <si>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</si>
  <si>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</si>
  <si>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</si>
  <si>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</si>
  <si>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</si>
  <si>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</si>
  <si>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</si>
  <si>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</si>
  <si>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</si>
  <si>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</si>
  <si>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</si>
  <si>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</si>
  <si>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</si>
  <si>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</si>
  <si>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</si>
  <si>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</si>
  <si>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</si>
  <si>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</si>
  <si>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</si>
  <si>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</si>
  <si>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</si>
  <si>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</si>
  <si>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</si>
  <si>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</si>
  <si>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</si>
  <si>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</si>
  <si>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</si>
  <si>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</si>
  <si>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</si>
  <si>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</si>
  <si>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</si>
  <si>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</si>
  <si>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</si>
  <si>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</si>
  <si>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</si>
  <si>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</si>
  <si>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</si>
  <si>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</si>
  <si>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</si>
  <si>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</si>
  <si>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</si>
  <si>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</si>
  <si>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</si>
  <si>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</si>
  <si>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</si>
  <si>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</si>
  <si>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</si>
  <si>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</si>
  <si>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</si>
  <si>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</si>
  <si>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</si>
  <si>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</si>
  <si>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</si>
  <si>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</si>
  <si>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</si>
  <si>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</si>
  <si>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</si>
  <si>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</si>
  <si>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</si>
  <si>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</si>
  <si>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</si>
  <si>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</si>
  <si>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</si>
  <si>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</si>
  <si>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</si>
  <si>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</si>
  <si>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</si>
  <si>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</si>
  <si>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</si>
  <si>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</si>
  <si>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</si>
  <si>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</si>
  <si>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</si>
  <si>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</si>
  <si>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</si>
  <si>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</si>
  <si>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</si>
  <si>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</si>
  <si>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</si>
  <si>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</si>
  <si>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</si>
  <si>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</si>
  <si>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</si>
  <si>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</si>
  <si>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</si>
  <si>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</si>
  <si>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</si>
  <si>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</si>
  <si>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</si>
  <si>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</si>
  <si>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</si>
  <si>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</si>
  <si>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</si>
  <si>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</si>
  <si>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</si>
  <si>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</si>
  <si>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</si>
  <si>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</si>
  <si>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</si>
  <si>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</si>
  <si>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</si>
  <si>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</si>
  <si>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</si>
  <si>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</si>
  <si>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</si>
  <si>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</si>
  <si>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</si>
  <si>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</si>
  <si>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</si>
  <si>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</si>
  <si>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</si>
  <si>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</si>
  <si>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</si>
  <si>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</si>
  <si>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</si>
  <si>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</si>
  <si>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</si>
  <si>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</si>
  <si>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</si>
  <si>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</si>
  <si>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</si>
  <si>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</si>
  <si>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</si>
  <si>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</si>
  <si>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</si>
  <si>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</si>
  <si>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</si>
  <si>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</si>
  <si>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</si>
  <si>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</si>
  <si>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</si>
  <si>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</si>
  <si>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</si>
  <si>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</si>
  <si>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</si>
  <si>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</si>
  <si>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</si>
  <si>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</si>
  <si>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</si>
  <si>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</si>
  <si>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</si>
  <si>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</si>
  <si>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</si>
  <si>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</si>
  <si>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</si>
  <si>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</si>
  <si>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</si>
  <si>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</si>
  <si>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</si>
  <si>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</si>
  <si>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</si>
  <si>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</si>
  <si>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</si>
  <si>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</si>
  <si>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</si>
  <si>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</si>
  <si>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</si>
  <si>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</si>
  <si>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</si>
  <si>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</si>
  <si>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</si>
  <si>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</si>
  <si>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</si>
  <si>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</si>
  <si>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</si>
  <si>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</si>
  <si>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</si>
  <si>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</si>
  <si>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</si>
  <si>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</si>
  <si>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</si>
  <si>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</si>
  <si>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</si>
  <si>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</si>
  <si>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</si>
  <si>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</si>
  <si>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</si>
  <si>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</si>
  <si>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</si>
  <si>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</si>
  <si>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</si>
  <si>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</si>
  <si>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</si>
  <si>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</si>
  <si>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</si>
  <si>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</si>
  <si>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</si>
  <si>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</si>
  <si>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</si>
  <si>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</si>
  <si>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</si>
  <si>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</si>
  <si>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</si>
  <si>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</si>
  <si>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</si>
  <si>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</si>
  <si>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</si>
  <si>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</si>
  <si>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</si>
  <si>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</si>
  <si>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</si>
  <si>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</si>
  <si>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</si>
  <si>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</si>
  <si>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</si>
  <si>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</si>
  <si>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</si>
  <si>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</si>
  <si>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</si>
  <si>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</si>
  <si>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</si>
  <si>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</si>
  <si>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</si>
  <si>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</si>
  <si>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</si>
  <si>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</si>
  <si>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</si>
  <si>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</si>
  <si>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</si>
  <si>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</si>
  <si>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</si>
  <si>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</si>
  <si>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</si>
  <si>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</si>
  <si>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</si>
  <si>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</si>
  <si>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</si>
  <si>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</si>
  <si>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</si>
  <si>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</si>
  <si>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</si>
  <si>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</si>
  <si>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</si>
  <si>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</si>
  <si>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</si>
  <si>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</si>
  <si>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</si>
  <si>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</si>
  <si>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</si>
  <si>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</si>
  <si>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</si>
  <si>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</si>
  <si>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</si>
  <si>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</si>
  <si>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</si>
  <si>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</si>
  <si>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</si>
  <si>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</si>
  <si>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</si>
  <si>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</si>
  <si>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</si>
  <si>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</si>
  <si>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</si>
  <si>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</si>
  <si>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</si>
  <si>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</si>
  <si>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</si>
  <si>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</si>
  <si>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</si>
  <si>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</si>
  <si>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</si>
  <si>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</si>
  <si>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</si>
  <si>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</si>
  <si>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</si>
  <si>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</si>
  <si>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</si>
  <si>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</si>
  <si>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</si>
  <si>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</si>
  <si>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</si>
  <si>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</si>
  <si>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</si>
  <si>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</si>
  <si>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</si>
  <si>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</si>
  <si>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</si>
  <si>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</si>
  <si>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</si>
  <si>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</si>
  <si>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</si>
  <si>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</si>
  <si>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</si>
  <si>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</si>
  <si>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</si>
  <si>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</si>
  <si>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</si>
  <si>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</si>
  <si>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</si>
  <si>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</si>
  <si>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</si>
  <si>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</si>
  <si>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</si>
  <si>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</si>
  <si>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</si>
  <si>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</si>
  <si>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</si>
  <si>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</si>
  <si>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</si>
  <si>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</si>
  <si>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</si>
  <si>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</si>
  <si>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</si>
  <si>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</si>
  <si>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</si>
  <si>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</si>
  <si>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</si>
  <si>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</si>
  <si>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</si>
  <si>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</si>
  <si>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</si>
  <si>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</si>
  <si>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</si>
  <si>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</si>
  <si>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</si>
  <si>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</si>
  <si>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</si>
  <si>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</si>
  <si>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</si>
  <si>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</si>
  <si>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</si>
  <si>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</si>
  <si>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</si>
  <si>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</si>
  <si>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</si>
  <si>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</si>
  <si>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</si>
  <si>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</si>
  <si>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</si>
  <si>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</si>
  <si>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</si>
  <si>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</si>
  <si>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</si>
  <si>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</si>
  <si>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</si>
  <si>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</si>
  <si>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</si>
  <si>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</si>
  <si>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</si>
  <si>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</si>
  <si>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</si>
  <si>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</si>
  <si>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</si>
  <si>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</si>
  <si>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</si>
  <si>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</si>
  <si>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</si>
  <si>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</si>
  <si>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</si>
  <si>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</si>
  <si>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</si>
  <si>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</si>
  <si>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</si>
  <si>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</si>
  <si>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</si>
  <si>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</si>
  <si>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</si>
  <si>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</si>
  <si>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</si>
  <si>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</si>
  <si>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</si>
  <si>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</si>
  <si>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</si>
  <si>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</si>
  <si>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</si>
  <si>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</si>
  <si>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</si>
  <si>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</si>
  <si>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</si>
  <si>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</si>
  <si>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</si>
  <si>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</si>
  <si>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</si>
  <si>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</si>
  <si>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</si>
  <si>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</si>
  <si>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</si>
  <si>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</si>
  <si>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</si>
  <si>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</si>
  <si>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</si>
  <si>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</si>
  <si>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</si>
  <si>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</si>
  <si>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</si>
  <si>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</si>
  <si>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</si>
  <si>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</si>
  <si>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</si>
  <si>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</si>
  <si>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</si>
  <si>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</si>
  <si>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</si>
  <si>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</si>
  <si>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</si>
  <si>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</si>
  <si>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</si>
  <si>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</si>
  <si>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</si>
  <si>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</si>
  <si>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</si>
  <si>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</si>
  <si>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</si>
  <si>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</si>
  <si>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</si>
  <si>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</si>
  <si>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</si>
  <si>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</si>
  <si>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</si>
  <si>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</si>
  <si>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</si>
  <si>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</si>
  <si>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</si>
  <si>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</si>
  <si>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</si>
  <si>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</si>
  <si>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</si>
  <si>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</si>
  <si>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</si>
  <si>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</si>
  <si>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</si>
  <si>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</si>
  <si>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</si>
  <si>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</si>
  <si>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</si>
  <si>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</si>
  <si>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</si>
  <si>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</si>
  <si>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</si>
  <si>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</si>
  <si>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</si>
  <si>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</si>
  <si>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</si>
  <si>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</si>
  <si>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</si>
  <si>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</si>
  <si>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</si>
  <si>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</si>
  <si>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</si>
  <si>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</si>
  <si>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</si>
  <si>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</si>
  <si>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</si>
  <si>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</si>
  <si>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</si>
  <si>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</si>
  <si>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</si>
  <si>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</si>
  <si>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</si>
  <si>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</si>
  <si>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</si>
  <si>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</si>
  <si>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</si>
  <si>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</si>
  <si>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</si>
  <si>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</si>
  <si>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</si>
  <si>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</si>
  <si>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</si>
  <si>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</si>
  <si>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</si>
  <si>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</si>
  <si>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</si>
  <si>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</si>
  <si>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</si>
  <si>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</si>
  <si>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</si>
  <si>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</si>
  <si>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</si>
  <si>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</si>
  <si>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</si>
  <si>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</si>
  <si>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</si>
  <si>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</si>
  <si>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</si>
  <si>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</si>
  <si>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</si>
  <si>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</si>
  <si>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</si>
  <si>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</si>
  <si>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</si>
  <si>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</si>
  <si>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</si>
  <si>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</si>
  <si>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</si>
  <si>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</si>
  <si>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</si>
  <si>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</si>
  <si>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</si>
  <si>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</si>
  <si>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</si>
  <si>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</si>
  <si>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</si>
  <si>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</si>
  <si>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</si>
  <si>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</si>
  <si>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</si>
  <si>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</si>
  <si>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</si>
  <si>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</si>
  <si>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</si>
  <si>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</si>
  <si>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</si>
  <si>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</si>
  <si>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</si>
  <si>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</si>
  <si>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</si>
  <si>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</si>
  <si>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</si>
  <si>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</si>
  <si>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</si>
  <si>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</si>
  <si>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</si>
  <si>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</si>
  <si>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</si>
  <si>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</si>
  <si>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</si>
  <si>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</si>
  <si>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</si>
  <si>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</si>
  <si>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</si>
  <si>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</si>
  <si>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</si>
  <si>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</si>
  <si>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</si>
  <si>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</si>
  <si>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</si>
  <si>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</si>
  <si>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</si>
  <si>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</si>
  <si>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</si>
  <si>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</si>
  <si>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</si>
  <si>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</si>
  <si>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</si>
  <si>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</si>
  <si>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</si>
  <si>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</si>
  <si>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</si>
  <si>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</si>
  <si>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</si>
  <si>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</si>
  <si>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</si>
  <si>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</si>
  <si>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</si>
  <si>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</si>
  <si>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</si>
  <si>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</si>
  <si>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</si>
  <si>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</si>
  <si>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</si>
  <si>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</si>
  <si>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</si>
  <si>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</si>
  <si>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</si>
  <si>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</si>
  <si>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</si>
  <si>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</si>
  <si>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</si>
  <si>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</si>
  <si>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</si>
  <si>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</si>
  <si>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</si>
  <si>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</si>
  <si>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</si>
  <si>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</si>
  <si>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</si>
  <si>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</si>
  <si>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</si>
  <si>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</si>
  <si>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</si>
  <si>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</si>
  <si>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</si>
  <si>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</si>
  <si>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</si>
  <si>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</si>
  <si>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</si>
  <si>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</si>
  <si>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</si>
  <si>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</si>
  <si>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</si>
  <si>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</si>
  <si>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</si>
  <si>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</si>
  <si>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</si>
  <si>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</si>
  <si>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</si>
  <si>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</si>
  <si>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</si>
  <si>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</si>
  <si>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</si>
  <si>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</si>
  <si>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</si>
  <si>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</si>
  <si>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</si>
  <si>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</si>
  <si>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</si>
  <si>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</si>
  <si>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</si>
  <si>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</si>
  <si>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</si>
  <si>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</si>
  <si>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</si>
  <si>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</si>
  <si>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</si>
  <si>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</si>
  <si>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</si>
  <si>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</si>
  <si>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</si>
  <si>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</si>
  <si>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</si>
  <si>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</si>
  <si>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</si>
  <si>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</si>
  <si>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</si>
  <si>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</si>
  <si>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</si>
  <si>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</si>
  <si>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</si>
  <si>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</si>
  <si>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</si>
  <si>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</si>
  <si>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</si>
  <si>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</si>
  <si>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</si>
  <si>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</si>
  <si>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</si>
  <si>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</si>
  <si>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</si>
  <si>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</si>
  <si>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</si>
  <si>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</si>
  <si>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</si>
  <si>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</si>
  <si>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</si>
  <si>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</si>
  <si>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</si>
  <si>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</si>
  <si>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</si>
  <si>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</si>
  <si>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</si>
  <si>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</si>
  <si>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</si>
  <si>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</si>
  <si>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</si>
  <si>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</si>
  <si>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</si>
  <si>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</si>
  <si>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</si>
  <si>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</si>
  <si>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</si>
  <si>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</si>
  <si>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</si>
  <si>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</si>
  <si>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</si>
  <si>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</si>
  <si>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</si>
  <si>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</si>
  <si>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</si>
  <si>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</si>
  <si>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</si>
  <si>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</si>
  <si>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</si>
  <si>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</si>
  <si>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</si>
  <si>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</si>
  <si>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</si>
  <si>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</si>
  <si>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</si>
  <si>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</si>
  <si>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</si>
  <si>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</si>
  <si>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</si>
  <si>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</si>
  <si>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</si>
  <si>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</si>
  <si>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</si>
  <si>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</si>
  <si>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</si>
  <si>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</si>
  <si>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</si>
  <si>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</si>
  <si>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</si>
  <si>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</si>
  <si>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</si>
  <si>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</si>
  <si>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</si>
  <si>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</si>
  <si>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</si>
  <si>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</si>
  <si>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</si>
  <si>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</si>
  <si>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</si>
  <si>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</si>
  <si>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</si>
  <si>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</si>
  <si>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</si>
  <si>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</si>
  <si>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</si>
  <si>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</si>
  <si>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</si>
  <si>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</si>
  <si>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</si>
  <si>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</si>
  <si>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</si>
  <si>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</si>
  <si>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</si>
  <si>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</si>
  <si>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</si>
  <si>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</si>
  <si>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</si>
  <si>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</si>
  <si>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</si>
  <si>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</si>
  <si>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</si>
  <si>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</si>
  <si>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</si>
  <si>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</si>
  <si>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</si>
  <si>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</si>
  <si>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</si>
  <si>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</si>
  <si>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</si>
  <si>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</si>
  <si>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</si>
  <si>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</si>
  <si>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</si>
  <si>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</si>
  <si>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</si>
  <si>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</si>
  <si>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</si>
  <si>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</si>
  <si>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</si>
  <si>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</si>
  <si>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</si>
  <si>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</si>
  <si>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</si>
  <si>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</si>
  <si>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</si>
  <si>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</si>
  <si>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</si>
  <si>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</si>
  <si>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</si>
  <si>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</si>
  <si>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</si>
  <si>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</si>
  <si>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</si>
  <si>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</si>
  <si>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</si>
  <si>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</si>
  <si>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</si>
  <si>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</si>
  <si>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</si>
  <si>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</si>
  <si>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</si>
  <si>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</si>
  <si>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</si>
  <si>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</si>
  <si>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</si>
  <si>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</si>
  <si>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</si>
  <si>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</si>
  <si>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</si>
  <si>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</si>
  <si>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</si>
  <si>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</si>
  <si>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</si>
  <si>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</si>
  <si>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</si>
  <si>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</si>
  <si>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</si>
  <si>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</si>
  <si>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</si>
  <si>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</si>
  <si>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</si>
  <si>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</si>
  <si>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</si>
  <si>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</si>
  <si>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</si>
  <si>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</si>
  <si>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</si>
  <si>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</si>
  <si>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</si>
  <si>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</si>
  <si>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</si>
  <si>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</si>
  <si>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</si>
  <si>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</si>
  <si>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</si>
  <si>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</si>
  <si>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</si>
  <si>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</si>
  <si>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</si>
  <si>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</si>
  <si>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</si>
  <si>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</si>
  <si>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</si>
  <si>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</si>
  <si>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</si>
  <si>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</si>
  <si>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</si>
  <si>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</si>
  <si>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</si>
  <si>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</si>
  <si>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</si>
  <si>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</si>
  <si>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</si>
  <si>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</si>
  <si>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</si>
  <si>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</si>
  <si>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</si>
  <si>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</si>
  <si>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</si>
  <si>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</si>
  <si>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</si>
  <si>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</si>
  <si>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</si>
  <si>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</si>
  <si>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</si>
  <si>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</si>
  <si>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</si>
  <si>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</si>
  <si>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</si>
  <si>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</si>
  <si>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</si>
  <si>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</si>
  <si>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</si>
  <si>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</si>
  <si>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</si>
  <si>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</si>
  <si>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</si>
  <si>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</si>
  <si>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</si>
  <si>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</si>
  <si>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</si>
  <si>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</si>
  <si>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</si>
  <si>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</si>
  <si>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</si>
  <si>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</si>
  <si>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</si>
  <si>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</si>
  <si>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</si>
  <si>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</si>
  <si>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</si>
  <si>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</si>
  <si>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</si>
  <si>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</si>
  <si>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</si>
  <si>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</si>
  <si>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</si>
  <si>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</si>
  <si>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</si>
  <si>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</si>
  <si>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</si>
  <si>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</si>
  <si>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</si>
  <si>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</si>
  <si>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</si>
  <si>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</si>
  <si>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</si>
  <si>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</si>
  <si>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</si>
  <si>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</si>
  <si>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</si>
  <si>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</si>
  <si>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</si>
  <si>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</si>
  <si>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</si>
  <si>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</si>
  <si>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</si>
  <si>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</si>
  <si>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</si>
  <si>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</si>
  <si>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</si>
  <si>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</si>
  <si>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</si>
  <si>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</si>
  <si>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</si>
  <si>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</si>
  <si>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</si>
  <si>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</si>
  <si>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</si>
  <si>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</si>
  <si>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</si>
  <si>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</si>
  <si>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</si>
  <si>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</si>
  <si>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</si>
  <si>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</si>
  <si>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</si>
  <si>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</si>
  <si>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</si>
  <si>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</si>
  <si>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</si>
  <si>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</si>
  <si>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</si>
  <si>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</si>
  <si>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</si>
  <si>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</si>
  <si>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</si>
  <si>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</si>
  <si>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</si>
  <si>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</si>
  <si>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</si>
  <si>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</si>
  <si>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</si>
  <si>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</si>
  <si>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</si>
  <si>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</si>
  <si>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</si>
  <si>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</si>
  <si>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</si>
  <si>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</si>
  <si>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</si>
  <si>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</si>
  <si>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</si>
  <si>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</si>
  <si>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</si>
  <si>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</si>
  <si>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</si>
  <si>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</si>
  <si>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</si>
  <si>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</si>
  <si>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</si>
  <si>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</si>
  <si>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</si>
  <si>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</si>
  <si>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</si>
  <si>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</si>
  <si>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</si>
  <si>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</si>
  <si>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</si>
  <si>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</si>
  <si>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</si>
  <si>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</si>
  <si>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</si>
  <si>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</si>
  <si>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</si>
  <si>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</si>
  <si>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</si>
  <si>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</si>
  <si>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</si>
  <si>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</si>
  <si>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</si>
  <si>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</si>
  <si>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</si>
  <si>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</si>
  <si>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</si>
  <si>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</si>
  <si>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</si>
  <si>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</si>
  <si>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</si>
  <si>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</si>
  <si>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</si>
  <si>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</si>
  <si>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</si>
  <si>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</si>
  <si>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</si>
  <si>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</si>
  <si>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</si>
  <si>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</si>
  <si>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</si>
  <si>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</si>
  <si>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</si>
  <si>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</si>
  <si>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</si>
  <si>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</si>
  <si>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</si>
  <si>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</si>
  <si>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</si>
  <si>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</si>
  <si>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</si>
  <si>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</si>
  <si>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</si>
  <si>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</si>
  <si>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</si>
  <si>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</si>
  <si>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</si>
  <si>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</si>
  <si>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</si>
  <si>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</si>
  <si>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</si>
  <si>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</si>
  <si>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</si>
  <si>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</si>
  <si>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</si>
  <si>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</si>
  <si>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</si>
  <si>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</si>
  <si>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</si>
  <si>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</si>
  <si>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</si>
  <si>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</si>
  <si>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</si>
  <si>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</si>
  <si>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</si>
  <si>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</si>
  <si>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</si>
  <si>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</si>
  <si>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</si>
  <si>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</si>
  <si>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</si>
  <si>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</si>
  <si>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</si>
  <si>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</si>
  <si>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</si>
  <si>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</si>
  <si>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</si>
  <si>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</si>
  <si>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</si>
  <si>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</si>
  <si>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</si>
  <si>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</si>
  <si>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</si>
  <si>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</si>
  <si>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</si>
  <si>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</si>
  <si>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</si>
  <si>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</si>
  <si>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</si>
  <si>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</si>
  <si>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</si>
  <si>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</si>
  <si>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</si>
  <si>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</si>
  <si>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</si>
  <si>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</si>
  <si>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</si>
  <si>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</si>
  <si>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</si>
  <si>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</si>
  <si>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</si>
  <si>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</si>
  <si>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</si>
  <si>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</si>
  <si>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</si>
  <si>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</si>
  <si>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</si>
  <si>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</si>
  <si>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</si>
  <si>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</si>
  <si>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</si>
  <si>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</si>
  <si>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</si>
  <si>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</si>
  <si>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</si>
  <si>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</si>
  <si>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</si>
  <si>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</si>
  <si>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</si>
  <si>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</si>
  <si>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</si>
  <si>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</si>
  <si>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</si>
  <si>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</si>
  <si>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</si>
  <si>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</si>
  <si>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</si>
  <si>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</si>
  <si>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</si>
  <si>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</si>
  <si>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</si>
  <si>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</si>
  <si>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</si>
  <si>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</si>
  <si>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</si>
  <si>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</si>
  <si>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</si>
  <si>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</si>
  <si>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</si>
  <si>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</si>
  <si>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</si>
  <si>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</si>
  <si>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</si>
  <si>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</si>
  <si>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</si>
  <si>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</si>
  <si>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</si>
  <si>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</si>
  <si>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</si>
  <si>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</si>
  <si>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</si>
  <si>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</si>
  <si>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</si>
  <si>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</si>
  <si>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</si>
  <si>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</si>
  <si>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</si>
  <si>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</si>
  <si>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</si>
  <si>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</si>
  <si>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</si>
  <si>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</si>
  <si>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</si>
  <si>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</si>
  <si>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</si>
  <si>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</si>
  <si>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</si>
  <si>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</si>
  <si>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</si>
  <si>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</si>
  <si>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</si>
  <si>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</si>
  <si>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</si>
  <si>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</si>
  <si>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</si>
  <si>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</si>
  <si>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</si>
  <si>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</si>
  <si>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</si>
  <si>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</si>
  <si>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</si>
  <si>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</si>
  <si>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</si>
  <si>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</si>
  <si>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</si>
  <si>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</si>
  <si>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</si>
  <si>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</si>
  <si>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</si>
  <si>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</si>
  <si>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</si>
  <si>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</si>
  <si>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</si>
  <si>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</si>
  <si>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</si>
  <si>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</si>
  <si>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</si>
  <si>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</si>
  <si>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</si>
  <si>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</si>
  <si>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</si>
  <si>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</si>
  <si>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</si>
  <si>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</si>
  <si>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</si>
  <si>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</si>
  <si>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</si>
  <si>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</si>
  <si>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</si>
  <si>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</si>
  <si>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</si>
  <si>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</si>
  <si>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</si>
  <si>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</si>
  <si>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</si>
  <si>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</si>
  <si>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</si>
  <si>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</si>
  <si>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</si>
  <si>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</si>
  <si>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</si>
  <si>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</si>
  <si>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</si>
  <si>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</si>
  <si>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</si>
  <si>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</si>
  <si>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</si>
  <si>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</si>
  <si>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</si>
  <si>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</si>
  <si>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</si>
  <si>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</si>
  <si>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</si>
  <si>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</si>
  <si>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</si>
  <si>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</si>
  <si>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</si>
  <si>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</si>
  <si>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</si>
  <si>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</si>
  <si>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</si>
  <si>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</si>
  <si>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</si>
  <si>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</si>
  <si>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</si>
  <si>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</si>
  <si>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</si>
  <si>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</si>
  <si>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</si>
  <si>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</si>
  <si>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</si>
  <si>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</si>
  <si>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</si>
  <si>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</si>
  <si>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</si>
  <si>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</si>
  <si>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</si>
  <si>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</si>
  <si>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</si>
  <si>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</si>
  <si>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</si>
  <si>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</si>
  <si>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</si>
  <si>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</si>
  <si>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</si>
  <si>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</si>
  <si>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</si>
  <si>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</si>
  <si>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</si>
  <si>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</si>
  <si>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</si>
  <si>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</si>
  <si>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</si>
  <si>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</si>
  <si>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</si>
  <si>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</si>
  <si>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</si>
  <si>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</si>
  <si>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</si>
  <si>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</si>
  <si>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</si>
  <si>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</si>
  <si>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</si>
  <si>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</si>
  <si>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</si>
  <si>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</si>
  <si>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</si>
  <si>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</si>
  <si>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</si>
  <si>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</si>
  <si>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</si>
  <si>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</si>
  <si>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</si>
  <si>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</si>
  <si>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</si>
  <si>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</si>
  <si>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</si>
  <si>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</si>
  <si>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</si>
  <si>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</si>
  <si>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</si>
  <si>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</si>
  <si>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</si>
  <si>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</si>
  <si>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</si>
  <si>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</si>
  <si>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</si>
  <si>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</si>
  <si>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</si>
  <si>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</si>
  <si>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</si>
  <si>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</si>
  <si>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</si>
  <si>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</si>
  <si>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</si>
  <si>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</si>
  <si>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</si>
  <si>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</si>
  <si>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</si>
  <si>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</si>
  <si>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</si>
  <si>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</si>
  <si>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</si>
  <si>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</si>
  <si>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</si>
  <si>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</si>
  <si>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</si>
  <si>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</si>
  <si>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</si>
  <si>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</si>
  <si>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</si>
  <si>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</si>
  <si>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</si>
  <si>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</si>
  <si>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</si>
  <si>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</si>
  <si>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</si>
  <si>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</si>
  <si>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</si>
  <si>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</si>
  <si>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</si>
  <si>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</si>
  <si>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</si>
  <si>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</si>
  <si>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</si>
  <si>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</si>
  <si>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</si>
  <si>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</si>
  <si>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</si>
  <si>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</si>
  <si>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</si>
  <si>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</si>
  <si>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</si>
  <si>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</si>
  <si>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</si>
  <si>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</si>
  <si>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</si>
  <si>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</si>
  <si>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</si>
  <si>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</si>
  <si>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</si>
  <si>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</si>
  <si>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</si>
  <si>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</si>
  <si>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</si>
  <si>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</si>
  <si>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</si>
  <si>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</si>
  <si>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</si>
  <si>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</si>
  <si>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</si>
  <si>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</si>
  <si>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</si>
  <si>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</si>
  <si>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</si>
  <si>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</si>
  <si>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</si>
  <si>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</si>
  <si>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</si>
  <si>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</si>
  <si>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</si>
  <si>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</si>
  <si>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</si>
  <si>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</si>
  <si>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</si>
  <si>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</si>
  <si>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</si>
  <si>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</si>
  <si>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</si>
  <si>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</si>
  <si>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</si>
  <si>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</si>
  <si>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</si>
  <si>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</si>
  <si>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</si>
  <si>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</si>
  <si>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</si>
  <si>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</si>
  <si>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</si>
  <si>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</si>
  <si>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</si>
  <si>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</si>
  <si>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</si>
  <si>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</si>
  <si>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</si>
  <si>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</si>
  <si>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</si>
  <si>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</si>
  <si>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</si>
  <si>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</si>
  <si>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</si>
  <si>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</si>
  <si>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</si>
  <si>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</si>
  <si>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</si>
  <si>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</si>
  <si>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</si>
  <si>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</si>
  <si>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</si>
  <si>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</si>
  <si>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</si>
  <si>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</si>
  <si>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</si>
  <si>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</si>
  <si>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</si>
  <si>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</si>
  <si>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</si>
  <si>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</si>
  <si>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</si>
  <si>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</si>
  <si>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</si>
  <si>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</si>
  <si>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</si>
  <si>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</si>
  <si>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</si>
  <si>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</si>
  <si>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</si>
  <si>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</si>
  <si>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</si>
  <si>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</si>
  <si>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</si>
  <si>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</si>
  <si>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</si>
  <si>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</si>
  <si>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</si>
  <si>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</si>
  <si>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</si>
  <si>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</si>
  <si>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</si>
  <si>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</si>
  <si>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</si>
  <si>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</si>
  <si>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</si>
  <si>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</si>
  <si>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</si>
  <si>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</si>
  <si>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</si>
  <si>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</si>
  <si>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</si>
  <si>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</si>
  <si>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</si>
  <si>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</si>
  <si>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</si>
  <si>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</si>
  <si>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</si>
  <si>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</si>
  <si>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</si>
  <si>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</si>
  <si>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</si>
  <si>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</si>
  <si>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</si>
  <si>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</si>
  <si>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</si>
  <si>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</si>
  <si>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</si>
  <si>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</si>
  <si>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</si>
  <si>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</si>
  <si>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</si>
  <si>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</si>
  <si>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</si>
  <si>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</si>
  <si>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</si>
  <si>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</si>
  <si>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</si>
  <si>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</si>
  <si>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</si>
  <si>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</si>
  <si>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</si>
  <si>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</si>
  <si>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</si>
  <si>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</si>
  <si>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</si>
  <si>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</si>
  <si>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</si>
  <si>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</si>
  <si>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</si>
  <si>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</si>
  <si>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</si>
  <si>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</si>
  <si>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</si>
  <si>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</si>
  <si>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</si>
  <si>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</si>
  <si>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</si>
  <si>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</si>
  <si>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</si>
  <si>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</si>
  <si>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</si>
  <si>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</si>
  <si>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</si>
  <si>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</si>
  <si>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</si>
  <si>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</si>
  <si>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</si>
  <si>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</si>
  <si>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</si>
  <si>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</si>
  <si>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</si>
  <si>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</si>
  <si>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</si>
  <si>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</si>
  <si>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</si>
  <si>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</si>
  <si>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</si>
  <si>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</si>
  <si>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</si>
  <si>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</si>
  <si>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</si>
  <si>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</si>
  <si>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</si>
  <si>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</si>
  <si>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</si>
  <si>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</si>
  <si>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</si>
  <si>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</si>
  <si>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</si>
  <si>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</si>
  <si>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</si>
  <si>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</si>
  <si>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</si>
  <si>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</si>
  <si>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</si>
  <si>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</si>
  <si>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</si>
  <si>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</si>
  <si>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</si>
  <si>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</si>
  <si>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</si>
  <si>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</si>
  <si>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</si>
  <si>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</si>
  <si>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</si>
  <si>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</si>
  <si>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</si>
  <si>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</si>
  <si>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</si>
  <si>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</si>
  <si>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</si>
  <si>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</si>
  <si>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</si>
  <si>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</si>
  <si>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</si>
  <si>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</si>
  <si>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</si>
  <si>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</si>
  <si>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</si>
  <si>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</si>
  <si>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</si>
  <si>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</si>
  <si>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</si>
  <si>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</si>
  <si>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</si>
  <si>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</si>
  <si>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</si>
  <si>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</si>
  <si>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</si>
  <si>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</si>
  <si>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</si>
  <si>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</si>
  <si>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</si>
  <si>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</si>
  <si>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</si>
  <si>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</si>
  <si>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</si>
  <si>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</si>
  <si>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</si>
  <si>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</si>
  <si>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</si>
  <si>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</si>
  <si>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</si>
  <si>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</si>
  <si>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</si>
  <si>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</si>
  <si>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</si>
  <si>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</si>
  <si>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</si>
  <si>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</si>
  <si>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</si>
  <si>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</si>
  <si>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</si>
  <si>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</si>
  <si>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</si>
  <si>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</si>
  <si>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</si>
  <si>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</si>
  <si>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</si>
  <si>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</si>
  <si>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</si>
  <si>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</si>
  <si>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</si>
  <si>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</si>
  <si>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</si>
  <si>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</si>
  <si>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</si>
  <si>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</si>
  <si>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</si>
  <si>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</si>
  <si>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</si>
  <si>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</si>
  <si>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</si>
  <si>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</si>
  <si>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</si>
  <si>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</si>
  <si>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</si>
  <si>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</si>
  <si>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</si>
  <si>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</si>
  <si>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</si>
  <si>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</si>
  <si>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</si>
  <si>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</si>
  <si>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</si>
  <si>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</si>
  <si>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</si>
  <si>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</si>
  <si>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</si>
  <si>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</si>
  <si>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</si>
  <si>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</si>
  <si>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</si>
  <si>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</si>
  <si>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</si>
  <si>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</si>
  <si>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</si>
  <si>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</si>
  <si>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</si>
  <si>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</si>
  <si>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</si>
  <si>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</si>
  <si>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</si>
  <si>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</si>
  <si>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</si>
  <si>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</si>
  <si>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</si>
  <si>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</si>
  <si>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</si>
  <si>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</si>
  <si>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</si>
  <si>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</si>
  <si>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</si>
  <si>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</si>
  <si>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</si>
  <si>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</si>
  <si>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</si>
  <si>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</si>
  <si>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</si>
  <si>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</si>
  <si>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</si>
  <si>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</si>
  <si>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</si>
  <si>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</si>
  <si>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</si>
  <si>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</si>
  <si>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</si>
  <si>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</si>
  <si>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</si>
  <si>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</si>
  <si>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</si>
  <si>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</si>
  <si>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</si>
  <si>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</si>
  <si>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</si>
  <si>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</si>
  <si>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</si>
  <si>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</si>
  <si>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</si>
  <si>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</si>
  <si>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</si>
  <si>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</si>
  <si>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</si>
  <si>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</si>
  <si>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</si>
  <si>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</si>
  <si>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</si>
  <si>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</si>
  <si>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</si>
  <si>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</si>
  <si>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</si>
  <si>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</si>
  <si>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</si>
  <si>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</si>
  <si>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</si>
  <si>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</si>
  <si>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</si>
  <si>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</si>
  <si>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</si>
  <si>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</si>
  <si>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</si>
  <si>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</si>
  <si>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</si>
  <si>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</si>
  <si>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</si>
  <si>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</si>
  <si>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</si>
  <si>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</si>
  <si>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</si>
  <si>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</si>
  <si>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</si>
  <si>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</si>
  <si>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</si>
  <si>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</si>
  <si>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</si>
  <si>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</si>
  <si>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</si>
  <si>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</si>
  <si>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</si>
  <si>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</si>
  <si>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</si>
  <si>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</si>
  <si>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</si>
  <si>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</si>
  <si>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</si>
  <si>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</si>
  <si>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</si>
  <si>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</si>
  <si>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</si>
  <si>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</si>
  <si>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</si>
  <si>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</si>
  <si>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</si>
  <si>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</si>
  <si>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</si>
  <si>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</si>
  <si>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</si>
  <si>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</si>
  <si>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</si>
  <si>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</si>
  <si>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</si>
  <si>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</si>
  <si>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</si>
  <si>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</si>
  <si>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</si>
  <si>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</si>
  <si>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</si>
  <si>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</si>
  <si>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</si>
  <si>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</si>
  <si>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</si>
  <si>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</si>
  <si>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</si>
  <si>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</si>
  <si>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</si>
  <si>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</si>
  <si>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</si>
  <si>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</si>
  <si>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</si>
  <si>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</si>
  <si>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</si>
  <si>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</si>
  <si>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</si>
  <si>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</si>
  <si>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</si>
  <si>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</si>
  <si>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</si>
  <si>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</si>
  <si>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</si>
  <si>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</si>
  <si>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</si>
  <si>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</si>
  <si>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</si>
  <si>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</si>
  <si>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</si>
  <si>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</si>
  <si>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</si>
  <si>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</si>
  <si>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</si>
  <si>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</si>
  <si>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</si>
  <si>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</si>
  <si>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</si>
  <si>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</si>
  <si>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</si>
  <si>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</si>
  <si>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</si>
  <si>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</si>
  <si>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</si>
  <si>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</si>
  <si>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</si>
  <si>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</si>
  <si>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</si>
  <si>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</si>
  <si>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</si>
  <si>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</si>
  <si>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</si>
  <si>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</si>
  <si>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</si>
  <si>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</si>
  <si>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</si>
  <si>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</si>
  <si>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</si>
  <si>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</si>
  <si>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</si>
  <si>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</si>
  <si>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</si>
  <si>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</si>
  <si>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</si>
  <si>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</si>
  <si>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</si>
  <si>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</si>
  <si>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</si>
  <si>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</si>
  <si>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</si>
  <si>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</si>
  <si>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</si>
  <si>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</si>
  <si>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</si>
  <si>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</si>
  <si>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</si>
  <si>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</si>
  <si>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</si>
  <si>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</si>
  <si>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</si>
  <si>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</si>
  <si>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</si>
  <si>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</si>
  <si>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</si>
  <si>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</si>
  <si>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</si>
  <si>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</si>
  <si>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</si>
  <si>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</si>
  <si>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</si>
  <si>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</si>
  <si>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</si>
  <si>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</si>
  <si>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</si>
  <si>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</si>
  <si>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</si>
  <si>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</si>
  <si>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</si>
  <si>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</si>
  <si>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</si>
  <si>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</si>
  <si>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</si>
  <si>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</si>
  <si>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</si>
  <si>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</si>
  <si>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</si>
  <si>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</si>
  <si>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</si>
  <si>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</si>
  <si>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</si>
  <si>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</si>
  <si>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</si>
  <si>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</si>
  <si>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</si>
  <si>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</si>
  <si>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</si>
  <si>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</si>
  <si>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</si>
  <si>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</si>
  <si>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</si>
  <si>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</si>
  <si>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</si>
  <si>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</si>
  <si>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</si>
  <si>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</si>
  <si>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</si>
  <si>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</si>
  <si>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</si>
  <si>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</si>
  <si>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</si>
  <si>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</si>
  <si>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</si>
  <si>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</si>
  <si>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</si>
  <si>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</si>
  <si>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</si>
  <si>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</si>
  <si>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</si>
  <si>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</si>
  <si>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</si>
  <si>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</si>
  <si>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</si>
  <si>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</si>
  <si>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</si>
  <si>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</si>
  <si>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</si>
  <si>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</si>
  <si>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</si>
  <si>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</si>
  <si>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</si>
  <si>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</si>
  <si>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</si>
  <si>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</si>
  <si>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</si>
  <si>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</si>
  <si>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</si>
  <si>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</si>
  <si>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</si>
  <si>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</si>
  <si>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</si>
  <si>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</si>
  <si>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</si>
  <si>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</si>
  <si>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</si>
  <si>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</si>
  <si>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</si>
  <si>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</si>
  <si>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</si>
  <si>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</si>
  <si>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</si>
  <si>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</si>
  <si>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</si>
  <si>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</si>
  <si>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</si>
  <si>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</si>
  <si>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</si>
  <si>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</si>
  <si>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</si>
  <si>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</si>
  <si>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</si>
  <si>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</si>
  <si>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</si>
  <si>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</si>
  <si>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</si>
  <si>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</si>
  <si>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</si>
  <si>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</si>
  <si>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</si>
  <si>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</si>
  <si>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</si>
  <si>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</si>
  <si>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</si>
  <si>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</si>
  <si>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</si>
  <si>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</si>
  <si>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</si>
  <si>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</si>
  <si>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</si>
  <si>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</si>
  <si>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</si>
  <si>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</si>
  <si>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</si>
  <si>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</si>
  <si>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</si>
  <si>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</si>
  <si>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</si>
  <si>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</si>
  <si>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</si>
  <si>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</si>
  <si>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</si>
  <si>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</si>
  <si>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</si>
  <si>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</si>
  <si>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</si>
  <si>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</si>
  <si>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</si>
  <si>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</si>
  <si>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</si>
  <si>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</si>
  <si>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</si>
  <si>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</si>
  <si>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</si>
  <si>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</si>
  <si>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</si>
  <si>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</si>
  <si>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</si>
  <si>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</si>
  <si>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</si>
  <si>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</si>
  <si>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</si>
  <si>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</si>
  <si>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</si>
  <si>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</si>
  <si>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</si>
  <si>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</si>
  <si>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</si>
  <si>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</si>
  <si>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</si>
  <si>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</si>
  <si>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</si>
  <si>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</si>
  <si>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</si>
  <si>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</si>
  <si>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</si>
  <si>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</si>
  <si>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</si>
  <si>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</si>
  <si>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</si>
  <si>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</si>
  <si>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</si>
  <si>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</si>
  <si>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</si>
  <si>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</si>
  <si>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</si>
  <si>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</si>
  <si>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</si>
  <si>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</si>
  <si>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</si>
  <si>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</si>
  <si>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</si>
  <si>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</si>
  <si>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</si>
  <si>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</si>
  <si>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</si>
  <si>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</si>
  <si>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</si>
  <si>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</si>
  <si>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</si>
  <si>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</si>
  <si>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</si>
  <si>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</si>
  <si>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</si>
  <si>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</si>
  <si>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</si>
  <si>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</si>
  <si>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</si>
  <si>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</si>
  <si>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</si>
  <si>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</si>
  <si>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</si>
  <si>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</si>
  <si>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</si>
  <si>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</si>
  <si>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</si>
  <si>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</si>
  <si>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</si>
  <si>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</si>
  <si>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</si>
  <si>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</si>
  <si>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</si>
  <si>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</si>
  <si>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</si>
  <si>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</si>
  <si>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</si>
  <si>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</si>
  <si>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</si>
  <si>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</si>
  <si>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</si>
  <si>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</si>
  <si>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</si>
  <si>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</si>
  <si>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</si>
  <si>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</si>
  <si>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</si>
  <si>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</si>
  <si>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</si>
  <si>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</si>
  <si>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</si>
  <si>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</si>
  <si>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</si>
  <si>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</si>
  <si>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</si>
  <si>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</si>
  <si>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</si>
  <si>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</si>
  <si>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</si>
  <si>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</si>
  <si>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</si>
  <si>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</si>
  <si>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</si>
  <si>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</si>
  <si>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</si>
  <si>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</si>
  <si>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</si>
  <si>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</si>
  <si>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</si>
  <si>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</si>
  <si>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</si>
  <si>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</si>
  <si>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</si>
  <si>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</si>
  <si>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</si>
  <si>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</si>
  <si>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</si>
  <si>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</si>
  <si>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</si>
  <si>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</si>
  <si>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</si>
  <si>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</si>
  <si>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</si>
  <si>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</si>
  <si>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</si>
  <si>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</si>
  <si>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</si>
  <si>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</si>
  <si>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</si>
  <si>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</si>
  <si>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</si>
  <si>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</si>
  <si>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</si>
  <si>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</si>
  <si>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</si>
  <si>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</si>
  <si>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</si>
  <si>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</si>
  <si>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</si>
  <si>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</si>
  <si>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</si>
  <si>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</si>
  <si>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</si>
  <si>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</si>
  <si>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</si>
  <si>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</si>
  <si>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</si>
  <si>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</si>
  <si>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</si>
  <si>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</si>
  <si>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</si>
  <si>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</si>
  <si>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</si>
  <si>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</si>
  <si>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</si>
  <si>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</si>
  <si>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</si>
  <si>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</si>
  <si>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</si>
  <si>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</si>
  <si>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</si>
  <si>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</si>
  <si>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</si>
  <si>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</si>
  <si>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</si>
  <si>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</si>
  <si>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</si>
  <si>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</si>
  <si>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</si>
  <si>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</si>
  <si>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</si>
  <si>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</si>
  <si>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</si>
  <si>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</si>
  <si>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</si>
  <si>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</si>
  <si>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</si>
  <si>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</si>
  <si>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</si>
  <si>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</si>
  <si>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</si>
  <si>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</si>
  <si>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</si>
  <si>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</si>
  <si>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</si>
  <si>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</si>
  <si>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</si>
  <si>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</si>
  <si>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</si>
  <si>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</si>
  <si>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</si>
  <si>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</si>
  <si>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</si>
  <si>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</si>
  <si>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</si>
  <si>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</si>
  <si>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</si>
  <si>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</si>
  <si>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</si>
  <si>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</si>
  <si>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</si>
  <si>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</si>
  <si>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</si>
  <si>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</si>
  <si>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</si>
  <si>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</si>
  <si>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</si>
  <si>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</si>
  <si>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</si>
  <si>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</si>
  <si>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</si>
  <si>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</si>
  <si>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</si>
  <si>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</si>
  <si>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</si>
  <si>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</si>
  <si>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</si>
  <si>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</si>
  <si>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</si>
  <si>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</si>
  <si>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</si>
  <si>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</si>
  <si>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</si>
  <si>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</si>
  <si>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</si>
  <si>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</si>
  <si>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</si>
  <si>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</si>
  <si>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</si>
  <si>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</si>
  <si>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</si>
  <si>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</si>
  <si>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</si>
  <si>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</si>
  <si>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</si>
  <si>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</si>
  <si>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</si>
  <si>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</si>
  <si>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</si>
  <si>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</si>
  <si>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</si>
  <si>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</si>
  <si>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</si>
  <si>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</si>
  <si>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</si>
  <si>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</si>
  <si>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</si>
  <si>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</si>
  <si>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</si>
  <si>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</si>
  <si>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</si>
  <si>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</si>
  <si>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</si>
  <si>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</si>
  <si>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</si>
  <si>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</si>
  <si>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</si>
  <si>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</si>
  <si>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</si>
  <si>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</si>
  <si>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</si>
  <si>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</si>
  <si>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</si>
  <si>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</si>
  <si>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</si>
  <si>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</si>
  <si>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</si>
  <si>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</si>
  <si>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</si>
  <si>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</si>
  <si>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</si>
  <si>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</si>
  <si>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</si>
  <si>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</si>
  <si>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</si>
  <si>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</si>
  <si>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</si>
  <si>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</si>
  <si>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</si>
  <si>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</si>
  <si>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</si>
  <si>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</si>
  <si>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</si>
  <si>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</si>
  <si>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</si>
  <si>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</si>
  <si>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</si>
  <si>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</si>
  <si>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</si>
  <si>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</si>
  <si>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</si>
  <si>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</si>
  <si>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</si>
  <si>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</si>
  <si>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</si>
  <si>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</si>
  <si>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</si>
  <si>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</si>
  <si>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</si>
  <si>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</si>
  <si>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</si>
  <si>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</si>
  <si>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</si>
  <si>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</si>
  <si>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</si>
  <si>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</si>
  <si>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</si>
  <si>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</si>
  <si>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</si>
  <si>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</si>
  <si>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</si>
  <si>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</si>
  <si>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</si>
  <si>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</si>
  <si>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</si>
  <si>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</si>
  <si>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</si>
  <si>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</si>
  <si>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</si>
  <si>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</si>
  <si>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</si>
  <si>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</si>
  <si>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</si>
  <si>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</si>
  <si>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</si>
  <si>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</si>
  <si>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</si>
  <si>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</si>
  <si>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</si>
  <si>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</si>
  <si>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</si>
  <si>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</si>
  <si>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</si>
  <si>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</si>
  <si>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</si>
  <si>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</si>
  <si>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</si>
  <si>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</si>
  <si>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</si>
  <si>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</si>
  <si>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</si>
  <si>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</si>
  <si>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</si>
  <si>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</si>
  <si>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</si>
  <si>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</si>
  <si>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</si>
  <si>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</si>
  <si>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</si>
  <si>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</si>
  <si>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</si>
  <si>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</si>
  <si>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</si>
  <si>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</si>
  <si>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</si>
  <si>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</si>
  <si>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</si>
  <si>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</si>
  <si>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</si>
  <si>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</si>
  <si>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</si>
  <si>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</si>
  <si>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</si>
  <si>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</si>
  <si>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</si>
  <si>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</si>
  <si>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</si>
  <si>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</si>
  <si>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</si>
  <si>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</si>
  <si>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</si>
  <si>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</si>
  <si>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</si>
  <si>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</si>
  <si>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</si>
  <si>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</si>
  <si>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</si>
  <si>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</si>
  <si>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</si>
  <si>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</si>
  <si>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</si>
  <si>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</si>
  <si>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</si>
  <si>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</si>
  <si>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</si>
  <si>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</si>
  <si>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</si>
  <si>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</si>
  <si>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</si>
  <si>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</si>
  <si>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</si>
  <si>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</si>
  <si>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</si>
  <si>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</si>
  <si>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</si>
  <si>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</si>
  <si>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</si>
  <si>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</si>
  <si>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</si>
  <si>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</si>
  <si>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</si>
  <si>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</si>
  <si>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</si>
  <si>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</si>
  <si>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</si>
  <si>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</si>
  <si>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</si>
  <si>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</si>
  <si>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</si>
  <si>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</si>
  <si>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</si>
  <si>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</si>
  <si>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</si>
  <si>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</si>
  <si>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</si>
  <si>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</si>
  <si>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</si>
  <si>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</si>
  <si>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</si>
  <si>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</si>
  <si>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</si>
  <si>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</si>
  <si>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</si>
  <si>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</si>
  <si>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</si>
  <si>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</si>
  <si>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</si>
  <si>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</si>
  <si>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</si>
  <si>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</si>
  <si>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</si>
  <si>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</si>
  <si>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</si>
  <si>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</si>
  <si>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</si>
  <si>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</si>
  <si>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</si>
  <si>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</si>
  <si>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</si>
  <si>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</si>
  <si>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</si>
  <si>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</si>
  <si>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</si>
  <si>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</si>
  <si>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</si>
  <si>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</si>
  <si>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</si>
  <si>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</si>
  <si>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</si>
  <si>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</si>
  <si>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</si>
  <si>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</si>
  <si>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</si>
  <si>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</si>
  <si>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</si>
  <si>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</si>
  <si>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</si>
  <si>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</si>
  <si>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</si>
  <si>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</si>
  <si>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</si>
  <si>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</si>
  <si>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</si>
  <si>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</si>
  <si>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</si>
  <si>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</si>
  <si>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</si>
  <si>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</si>
  <si>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</si>
  <si>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</si>
  <si>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</si>
  <si>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</si>
  <si>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</si>
  <si>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</si>
  <si>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</si>
  <si>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</si>
  <si>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</si>
  <si>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</si>
  <si>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</si>
  <si>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</si>
  <si>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</si>
  <si>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</si>
  <si>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</si>
  <si>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</si>
  <si>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</si>
  <si>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</si>
  <si>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</si>
  <si>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</si>
  <si>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</si>
  <si>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</si>
  <si>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</si>
  <si>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</si>
  <si>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</si>
  <si>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</si>
  <si>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</si>
  <si>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</si>
  <si>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</si>
  <si>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</si>
  <si>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</si>
  <si>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</si>
  <si>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</si>
  <si>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</si>
  <si>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</si>
  <si>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</si>
  <si>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</si>
  <si>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</si>
  <si>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</si>
  <si>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</si>
  <si>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</si>
  <si>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</si>
  <si>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</si>
  <si>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</si>
  <si>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</si>
  <si>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</si>
  <si>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</si>
  <si>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</si>
  <si>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</si>
  <si>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</si>
  <si>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</si>
  <si>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</si>
  <si>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</si>
  <si>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</si>
  <si>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</si>
  <si>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</si>
  <si>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</si>
  <si>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</si>
  <si>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</si>
  <si>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</si>
  <si>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</si>
  <si>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</si>
  <si>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</si>
  <si>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</si>
  <si>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</si>
  <si>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</si>
  <si>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</si>
  <si>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</si>
  <si>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</si>
  <si>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</si>
  <si>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</si>
  <si>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</si>
  <si>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</si>
  <si>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</si>
  <si>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</si>
  <si>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</si>
  <si>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</si>
  <si>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</si>
  <si>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</si>
  <si>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</si>
  <si>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</si>
  <si>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</si>
  <si>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</si>
  <si>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</si>
  <si>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</si>
  <si>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</si>
  <si>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</si>
  <si>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</si>
  <si>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</si>
  <si>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</si>
  <si>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</si>
  <si>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</si>
  <si>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</si>
  <si>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</si>
  <si>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</si>
  <si>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</si>
  <si>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</si>
  <si>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</si>
  <si>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</si>
  <si>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</si>
  <si>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</si>
  <si>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</si>
  <si>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</si>
  <si>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</si>
  <si>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</si>
  <si>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</si>
  <si>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</si>
  <si>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</si>
  <si>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</si>
  <si>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</si>
  <si>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</si>
  <si>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</si>
  <si>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</si>
  <si>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</si>
  <si>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</si>
  <si>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</si>
  <si>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</si>
  <si>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</si>
  <si>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</si>
  <si>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</si>
  <si>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</si>
  <si>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</si>
  <si>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</si>
  <si>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</si>
  <si>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</si>
  <si>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</si>
  <si>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</si>
  <si>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</si>
  <si>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</si>
  <si>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</si>
  <si>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</si>
  <si>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</si>
  <si>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</si>
  <si>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</si>
  <si>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</si>
  <si>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</si>
  <si>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</si>
  <si>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</si>
  <si>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</si>
  <si>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</si>
  <si>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</si>
  <si>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</si>
  <si>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</si>
  <si>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</si>
  <si>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</si>
  <si>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</si>
  <si>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</si>
  <si>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</si>
  <si>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</si>
  <si>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</si>
  <si>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</si>
  <si>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</si>
  <si>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</si>
  <si>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</si>
  <si>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</si>
  <si>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</si>
  <si>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</si>
  <si>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</si>
  <si>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</si>
  <si>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</si>
  <si>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</si>
  <si>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</si>
  <si>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</si>
  <si>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</si>
  <si>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</si>
  <si>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</si>
  <si>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</si>
  <si>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</si>
  <si>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</si>
  <si>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</si>
  <si>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</si>
  <si>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</si>
  <si>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</si>
  <si>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</si>
  <si>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</si>
  <si>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</si>
  <si>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</si>
  <si>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</si>
  <si>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</si>
  <si>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</si>
  <si>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</si>
  <si>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</si>
  <si>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</si>
  <si>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</si>
  <si>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</si>
  <si>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</si>
  <si>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</si>
  <si>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</si>
  <si>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</si>
  <si>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</si>
  <si>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</si>
  <si>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</si>
  <si>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</si>
  <si>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</si>
  <si>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</si>
  <si>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</si>
  <si>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</si>
  <si>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</si>
  <si>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</si>
  <si>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</si>
  <si>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</si>
  <si>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</si>
  <si>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</si>
  <si>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</si>
  <si>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</si>
  <si>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</si>
  <si>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</si>
  <si>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</si>
  <si>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</si>
  <si>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</si>
  <si>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</si>
  <si>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</si>
  <si>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</si>
  <si>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</si>
  <si>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</si>
  <si>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</si>
  <si>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</si>
  <si>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</si>
  <si>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</si>
  <si>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</si>
  <si>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</si>
  <si>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</si>
  <si>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</si>
  <si>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</si>
  <si>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</si>
  <si>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</si>
  <si>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</si>
  <si>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</si>
  <si>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</si>
  <si>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</si>
  <si>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</si>
  <si>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</si>
  <si>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</si>
  <si>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</si>
  <si>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</si>
  <si>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</si>
  <si>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</si>
  <si>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</si>
  <si>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</si>
  <si>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</si>
  <si>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</si>
  <si>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</si>
  <si>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</si>
  <si>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</si>
  <si>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</si>
  <si>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</si>
  <si>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</si>
  <si>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</si>
  <si>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</si>
  <si>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</si>
  <si>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</si>
  <si>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</si>
  <si>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</si>
  <si>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</si>
  <si>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</si>
  <si>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</si>
  <si>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</si>
  <si>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</si>
  <si>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</si>
  <si>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</si>
  <si>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</si>
  <si>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</si>
  <si>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</si>
  <si>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</si>
  <si>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</si>
  <si>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</si>
  <si>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</si>
  <si>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</si>
  <si>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</si>
  <si>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</si>
  <si>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</si>
  <si>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</si>
  <si>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</si>
  <si>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</si>
  <si>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</si>
  <si>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</si>
  <si>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</si>
  <si>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</si>
  <si>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</si>
  <si>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</si>
  <si>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</si>
  <si>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</si>
  <si>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</si>
  <si>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</si>
  <si>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</si>
  <si>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</si>
  <si>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</si>
  <si>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</si>
  <si>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</si>
  <si>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</si>
  <si>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</si>
  <si>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</si>
  <si>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</si>
  <si>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</si>
  <si>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</si>
  <si>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</si>
  <si>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</si>
  <si>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</si>
  <si>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</si>
  <si>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</si>
  <si>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</si>
  <si>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</si>
  <si>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</si>
  <si>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</si>
  <si>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</si>
  <si>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</si>
  <si>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</si>
  <si>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</si>
  <si>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</si>
  <si>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</si>
  <si>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</si>
  <si>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</si>
  <si>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</si>
  <si>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</si>
  <si>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</si>
  <si>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</si>
  <si>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</si>
  <si>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</si>
  <si>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</si>
  <si>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</si>
  <si>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</si>
  <si>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</si>
  <si>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</si>
  <si>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</si>
  <si>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</si>
  <si>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</si>
  <si>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</si>
  <si>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</si>
  <si>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</si>
  <si>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</si>
  <si>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</si>
  <si>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</si>
  <si>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</si>
  <si>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</si>
  <si>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</si>
  <si>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</si>
  <si>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</si>
  <si>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</si>
  <si>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</si>
  <si>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</si>
  <si>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</si>
  <si>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</si>
  <si>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</si>
  <si>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</si>
  <si>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</si>
  <si>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</si>
  <si>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</si>
  <si>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</si>
  <si>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</si>
  <si>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</si>
  <si>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</si>
  <si>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</si>
  <si>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</si>
  <si>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</si>
  <si>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</si>
  <si>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</si>
  <si>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</si>
  <si>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</si>
  <si>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</si>
  <si>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</si>
  <si>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</si>
  <si>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</si>
  <si>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</si>
  <si>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</si>
  <si>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</si>
  <si>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</si>
  <si>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</si>
  <si>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</si>
  <si>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</si>
  <si>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</si>
  <si>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</si>
  <si>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</si>
  <si>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</si>
  <si>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</si>
  <si>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</si>
  <si>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</si>
  <si>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</si>
  <si>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</si>
  <si>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</si>
  <si>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</si>
  <si>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</si>
  <si>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</si>
  <si>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</si>
  <si>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</si>
  <si>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</si>
  <si>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</si>
  <si>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</si>
  <si>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</si>
  <si>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</si>
  <si>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</si>
  <si>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</si>
  <si>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</si>
  <si>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</si>
  <si>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</si>
  <si>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</si>
  <si>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</si>
  <si>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</si>
  <si>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</si>
  <si>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</si>
  <si>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</si>
  <si>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</si>
  <si>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</si>
  <si>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</si>
  <si>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</si>
  <si>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</si>
  <si>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</si>
  <si>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</si>
  <si>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</si>
  <si>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</si>
  <si>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</si>
  <si>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</si>
  <si>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</si>
  <si>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</si>
  <si>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</si>
  <si>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</si>
  <si>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</si>
  <si>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</si>
  <si>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</si>
  <si>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</si>
  <si>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</si>
  <si>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</si>
  <si>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</si>
  <si>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</si>
  <si>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</si>
  <si>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</si>
  <si>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</si>
  <si>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</si>
  <si>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</si>
  <si>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</si>
  <si>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</si>
  <si>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</si>
  <si>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</si>
  <si>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</si>
  <si>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</si>
  <si>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</si>
  <si>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</si>
  <si>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</si>
  <si>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</si>
  <si>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</si>
  <si>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</si>
  <si>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</si>
  <si>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</si>
  <si>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</si>
  <si>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</si>
  <si>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</si>
  <si>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</si>
  <si>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</si>
  <si>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</si>
  <si>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</si>
  <si>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</si>
  <si>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</si>
  <si>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</si>
  <si>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</si>
  <si>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</si>
  <si>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</si>
  <si>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</si>
  <si>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</si>
  <si>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</si>
  <si>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</si>
  <si>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</si>
  <si>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</si>
  <si>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</si>
  <si>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</si>
  <si>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</si>
  <si>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</si>
  <si>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</si>
  <si>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</si>
  <si>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</si>
  <si>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</si>
  <si>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</si>
  <si>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</si>
  <si>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</si>
  <si>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</si>
  <si>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</si>
  <si>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</si>
  <si>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</si>
  <si>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</si>
  <si>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</si>
  <si>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</si>
  <si>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</si>
  <si>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</si>
  <si>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</si>
  <si>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</si>
  <si>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</si>
  <si>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</si>
  <si>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</si>
  <si>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</si>
  <si>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</si>
  <si>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</si>
  <si>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</si>
  <si>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</si>
  <si>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</si>
  <si>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</si>
  <si>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</si>
  <si>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</si>
  <si>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</si>
  <si>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</si>
  <si>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</si>
  <si>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</si>
  <si>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</si>
  <si>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</si>
  <si>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</si>
  <si>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</si>
  <si>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</si>
  <si>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</si>
  <si>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</si>
  <si>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</si>
  <si>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</si>
  <si>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</si>
  <si>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</si>
  <si>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</si>
  <si>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</si>
  <si>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</si>
  <si>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</si>
  <si>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</si>
  <si>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</si>
  <si>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</si>
  <si>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</si>
  <si>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</si>
  <si>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</si>
  <si>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</si>
  <si>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</si>
  <si>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</si>
  <si>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</si>
  <si>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</si>
  <si>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</si>
  <si>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</si>
  <si>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</si>
  <si>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</si>
  <si>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</si>
  <si>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</si>
  <si>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</si>
  <si>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</si>
  <si>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</si>
  <si>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</si>
  <si>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</si>
  <si>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</si>
  <si>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</si>
  <si>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</si>
  <si>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</si>
  <si>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</si>
  <si>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</si>
  <si>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</si>
  <si>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</si>
  <si>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</si>
  <si>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</si>
  <si>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</si>
  <si>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</si>
  <si>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</si>
  <si>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</si>
  <si>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</si>
  <si>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</si>
  <si>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</si>
  <si>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</si>
  <si>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</si>
  <si>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</si>
  <si>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</si>
  <si>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</si>
  <si>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</si>
  <si>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</si>
  <si>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</si>
  <si>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</si>
  <si>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</si>
  <si>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</si>
  <si>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</si>
  <si>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</si>
  <si>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</si>
  <si>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</si>
  <si>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</si>
  <si>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</si>
  <si>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</si>
  <si>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</si>
  <si>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</si>
  <si>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</si>
  <si>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</si>
  <si>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</si>
  <si>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</si>
  <si>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</si>
  <si>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</si>
  <si>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</si>
  <si>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</si>
  <si>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</si>
  <si>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</si>
  <si>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</si>
  <si>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</si>
  <si>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</si>
  <si>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</si>
  <si>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</si>
  <si>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</si>
  <si>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</si>
  <si>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</si>
  <si>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</si>
  <si>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</si>
  <si>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</si>
  <si>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</si>
  <si>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</si>
  <si>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</si>
  <si>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</si>
  <si>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</si>
  <si>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</si>
  <si>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</si>
  <si>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</si>
  <si>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</si>
  <si>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</si>
  <si>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</si>
  <si>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</si>
  <si>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</si>
  <si>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</si>
  <si>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</si>
  <si>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</si>
  <si>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</si>
  <si>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</si>
  <si>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</si>
  <si>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</si>
  <si>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</si>
  <si>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</si>
  <si>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</si>
  <si>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</si>
  <si>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</si>
  <si>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</si>
  <si>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</si>
  <si>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</si>
  <si>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</si>
  <si>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</si>
  <si>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</si>
  <si>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</si>
  <si>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</si>
  <si>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</si>
  <si>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</si>
  <si>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</si>
  <si>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</si>
  <si>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</si>
  <si>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</si>
  <si>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</si>
  <si>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</si>
  <si>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</si>
  <si>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</si>
  <si>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</si>
  <si>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</si>
  <si>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</si>
  <si>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</si>
  <si>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</si>
  <si>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</si>
  <si>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</si>
  <si>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</si>
  <si>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</si>
  <si>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</si>
  <si>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</si>
  <si>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</si>
  <si>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</si>
  <si>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</si>
  <si>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</si>
  <si>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</si>
  <si>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</si>
  <si>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</si>
  <si>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</si>
  <si>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</si>
  <si>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</si>
  <si>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</si>
  <si>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</si>
  <si>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</si>
  <si>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</si>
  <si>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</si>
  <si>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</si>
  <si>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</si>
  <si>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</si>
  <si>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</si>
  <si>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</si>
  <si>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</si>
  <si>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</si>
  <si>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</si>
  <si>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</si>
  <si>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</si>
  <si>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</si>
  <si>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</si>
  <si>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</si>
  <si>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</si>
  <si>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</si>
  <si>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</si>
  <si>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</si>
  <si>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</si>
  <si>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</si>
  <si>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</si>
  <si>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</si>
  <si>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</si>
  <si>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</si>
  <si>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</si>
  <si>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</si>
  <si>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</si>
  <si>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</si>
  <si>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</si>
  <si>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</si>
  <si>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</si>
  <si>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</si>
  <si>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</si>
  <si>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</si>
  <si>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</si>
  <si>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</si>
  <si>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</si>
  <si>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</si>
  <si>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</si>
  <si>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</si>
  <si>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</si>
  <si>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</si>
  <si>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</si>
  <si>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</si>
  <si>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</si>
  <si>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</si>
  <si>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</si>
  <si>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</si>
  <si>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</si>
  <si>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</si>
  <si>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</si>
  <si>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</si>
  <si>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</si>
  <si>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</si>
  <si>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</si>
  <si>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</si>
  <si>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</si>
  <si>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</si>
  <si>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</si>
  <si>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</si>
  <si>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</si>
  <si>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</si>
  <si>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</si>
  <si>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</si>
  <si>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</si>
  <si>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</si>
  <si>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</si>
  <si>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</si>
  <si>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</si>
  <si>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</si>
  <si>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</si>
  <si>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</si>
  <si>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</si>
  <si>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</si>
  <si>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</si>
  <si>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</si>
  <si>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</si>
  <si>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</si>
  <si>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</si>
  <si>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</si>
  <si>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</si>
  <si>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</si>
  <si>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</si>
  <si>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</si>
  <si>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</si>
  <si>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</si>
  <si>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</si>
  <si>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</si>
  <si>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</si>
  <si>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</si>
  <si>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</si>
  <si>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</si>
  <si>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</si>
  <si>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</si>
  <si>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</si>
  <si>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</si>
  <si>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</si>
  <si>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</si>
  <si>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</si>
  <si>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</si>
  <si>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</si>
  <si>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</si>
  <si>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</si>
  <si>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</si>
  <si>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</si>
  <si>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</si>
  <si>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</si>
  <si>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</si>
  <si>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</si>
  <si>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</si>
  <si>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</si>
  <si>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</si>
  <si>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</si>
  <si>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</si>
  <si>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</si>
  <si>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</si>
  <si>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</si>
  <si>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</si>
  <si>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</si>
  <si>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</si>
  <si>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</si>
  <si>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</si>
  <si>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</si>
  <si>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</si>
  <si>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</si>
  <si>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</si>
  <si>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</si>
  <si>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</si>
  <si>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</si>
  <si>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</si>
  <si>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</si>
  <si>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</si>
  <si>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</si>
  <si>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</si>
  <si>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</si>
  <si>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</si>
  <si>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</si>
  <si>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</si>
  <si>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</si>
  <si>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</si>
  <si>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</si>
  <si>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</si>
  <si>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</si>
  <si>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</si>
  <si>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</si>
  <si>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</si>
  <si>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</si>
  <si>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</si>
  <si>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</si>
  <si>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</si>
  <si>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</si>
  <si>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</si>
  <si>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</si>
  <si>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</si>
  <si>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</si>
  <si>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</si>
  <si>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</si>
  <si>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</si>
  <si>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</si>
  <si>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</si>
  <si>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</si>
  <si>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</si>
  <si>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</si>
  <si>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</si>
  <si>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</si>
  <si>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</si>
  <si>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</si>
  <si>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</si>
  <si>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</si>
  <si>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</si>
  <si>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</si>
  <si>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</si>
  <si>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</si>
  <si>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</si>
  <si>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</si>
  <si>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</si>
  <si>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</si>
  <si>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</si>
  <si>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</si>
  <si>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</si>
  <si>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</si>
  <si>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</si>
  <si>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</si>
  <si>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</si>
  <si>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</si>
  <si>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</si>
  <si>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</si>
  <si>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</si>
  <si>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</si>
  <si>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</si>
  <si>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</si>
  <si>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</si>
  <si>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</si>
  <si>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</si>
  <si>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</si>
  <si>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</si>
  <si>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</si>
  <si>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</si>
  <si>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</si>
  <si>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</si>
  <si>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</si>
  <si>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</si>
  <si>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</si>
  <si>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</si>
  <si>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</si>
  <si>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</si>
  <si>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</si>
  <si>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</si>
  <si>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</si>
  <si>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</si>
  <si>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</si>
  <si>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</si>
  <si>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</si>
  <si>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</si>
  <si>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</si>
  <si>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</si>
  <si>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</si>
  <si>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</si>
  <si>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</si>
  <si>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</si>
  <si>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</si>
  <si>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</si>
  <si>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</si>
  <si>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</si>
  <si>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</si>
  <si>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</si>
  <si>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</si>
  <si>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</si>
  <si>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</si>
  <si>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</si>
  <si>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</si>
  <si>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</si>
  <si>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</si>
  <si>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</si>
  <si>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</si>
  <si>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</si>
  <si>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</si>
  <si>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</si>
  <si>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</si>
  <si>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</si>
  <si>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</si>
  <si>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</si>
  <si>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</si>
  <si>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</si>
  <si>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</si>
  <si>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</si>
  <si>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</si>
  <si>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</si>
  <si>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</si>
  <si>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</si>
  <si>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</si>
  <si>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</si>
  <si>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</si>
  <si>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</si>
  <si>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</si>
  <si>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</si>
  <si>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</si>
  <si>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</si>
  <si>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</si>
  <si>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</si>
  <si>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</si>
  <si>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</si>
  <si>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</si>
  <si>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</si>
  <si>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</si>
  <si>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</si>
  <si>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</si>
  <si>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</si>
  <si>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</si>
  <si>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</si>
  <si>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</si>
  <si>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</si>
  <si>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</si>
  <si>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</si>
  <si>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</si>
  <si>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</si>
  <si>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</si>
  <si>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</si>
  <si>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</si>
  <si>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</si>
  <si>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</si>
  <si>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</si>
  <si>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</si>
  <si>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</si>
  <si>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</si>
  <si>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</si>
  <si>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</si>
  <si>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</si>
  <si>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</si>
  <si>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</si>
  <si>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</si>
  <si>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</si>
  <si>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</si>
  <si>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</si>
  <si>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</si>
  <si>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</si>
  <si>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</si>
  <si>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</si>
  <si>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</si>
  <si>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</si>
  <si>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</si>
  <si>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</si>
  <si>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</si>
  <si>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</si>
  <si>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</si>
  <si>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</si>
  <si>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</si>
  <si>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</si>
  <si>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</si>
  <si>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</si>
  <si>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</si>
  <si>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</si>
  <si>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</si>
  <si>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</si>
  <si>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</si>
  <si>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</si>
  <si>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</si>
  <si>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</si>
  <si>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</si>
  <si>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</si>
  <si>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</si>
  <si>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</si>
  <si>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</si>
  <si>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</si>
  <si>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</si>
  <si>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</si>
  <si>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</si>
  <si>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</si>
  <si>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</si>
  <si>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</si>
  <si>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</si>
  <si>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</si>
  <si>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</si>
  <si>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</si>
  <si>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</si>
  <si>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</si>
  <si>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</si>
  <si>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</si>
  <si>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</si>
  <si>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</si>
  <si>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</si>
  <si>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</si>
  <si>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</si>
  <si>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</si>
  <si>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</si>
  <si>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</si>
  <si>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</si>
  <si>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</si>
  <si>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</si>
  <si>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</si>
  <si>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</si>
  <si>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</si>
  <si>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</si>
  <si>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</si>
  <si>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</si>
  <si>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</si>
  <si>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</si>
  <si>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</si>
  <si>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</si>
  <si>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</si>
  <si>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</si>
  <si>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</si>
  <si>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</si>
  <si>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</si>
  <si>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</si>
  <si>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</si>
  <si>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</si>
  <si>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</si>
  <si>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</si>
  <si>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</si>
  <si>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</si>
  <si>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</si>
  <si>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</si>
  <si>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</si>
  <si>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</si>
  <si>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</si>
  <si>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</si>
  <si>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</si>
  <si>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</si>
  <si>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</si>
  <si>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</si>
  <si>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</si>
  <si>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</si>
  <si>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</si>
  <si>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</si>
  <si>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</si>
  <si>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</si>
  <si>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</si>
  <si>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</si>
  <si>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</si>
  <si>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</si>
  <si>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</si>
  <si>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</si>
  <si>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</si>
  <si>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</si>
  <si>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</si>
  <si>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</si>
  <si>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</si>
  <si>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</si>
  <si>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</si>
  <si>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</si>
  <si>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</si>
  <si>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</si>
  <si>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</si>
  <si>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</si>
  <si>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</si>
  <si>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</si>
  <si>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</si>
  <si>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</si>
  <si>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</si>
  <si>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</si>
  <si>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</si>
  <si>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</si>
  <si>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</si>
  <si>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</si>
  <si>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</si>
  <si>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</si>
  <si>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</si>
  <si>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</si>
  <si>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</si>
  <si>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</si>
  <si>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</si>
  <si>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</si>
  <si>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</si>
  <si>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</si>
  <si>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</si>
  <si>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</si>
  <si>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</si>
  <si>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</si>
  <si>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</si>
  <si>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</si>
  <si>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</si>
  <si>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</si>
  <si>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</si>
  <si>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</si>
  <si>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</si>
  <si>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</si>
  <si>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</si>
  <si>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</si>
  <si>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</si>
  <si>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</si>
  <si>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</si>
  <si>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</si>
  <si>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</si>
  <si>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</si>
  <si>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</si>
  <si>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</si>
  <si>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</si>
  <si>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</si>
  <si>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</si>
  <si>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</si>
  <si>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</si>
  <si>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</si>
  <si>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</si>
  <si>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</si>
  <si>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</si>
  <si>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</si>
  <si>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</si>
  <si>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</si>
  <si>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</si>
  <si>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</si>
  <si>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</si>
  <si>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</si>
  <si>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</si>
  <si>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</si>
  <si>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</si>
  <si>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</si>
  <si>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</si>
  <si>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</si>
  <si>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</si>
  <si>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</si>
  <si>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</si>
  <si>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</si>
  <si>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</si>
  <si>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</si>
  <si>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</si>
  <si>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</si>
  <si>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</si>
  <si>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</si>
  <si>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</si>
  <si>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</si>
  <si>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</si>
  <si>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</si>
  <si>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</si>
  <si>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</si>
  <si>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</si>
  <si>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</si>
  <si>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</si>
  <si>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</si>
  <si>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</si>
  <si>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</si>
  <si>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</si>
  <si>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</si>
  <si>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</si>
  <si>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</si>
  <si>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</si>
  <si>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</si>
  <si>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</si>
  <si>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</si>
  <si>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</si>
  <si>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</si>
  <si>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</si>
  <si>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</si>
  <si>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</si>
  <si>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</si>
  <si>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</si>
  <si>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</si>
  <si>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</si>
  <si>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</si>
  <si>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</si>
  <si>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</si>
  <si>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</si>
  <si>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</si>
  <si>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</si>
  <si>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</si>
  <si>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</si>
  <si>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</si>
  <si>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</si>
  <si>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</si>
  <si>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</si>
  <si>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</si>
  <si>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</si>
  <si>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</si>
  <si>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</si>
  <si>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</si>
  <si>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</si>
  <si>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</si>
  <si>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</si>
  <si>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</si>
  <si>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</si>
  <si>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</si>
  <si>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</si>
  <si>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</si>
  <si>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</si>
  <si>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</si>
  <si>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</si>
  <si>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</si>
  <si>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</si>
  <si>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</si>
  <si>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</si>
  <si>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</si>
  <si>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</si>
  <si>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</si>
  <si>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</si>
  <si>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</si>
  <si>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</si>
  <si>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</si>
  <si>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</si>
  <si>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</si>
  <si>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</si>
  <si>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</si>
  <si>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</si>
  <si>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</si>
  <si>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</si>
  <si>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</si>
  <si>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</si>
  <si>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</si>
  <si>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</si>
  <si>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</si>
  <si>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</si>
  <si>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</si>
  <si>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</si>
  <si>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</si>
  <si>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</si>
  <si>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</si>
  <si>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</si>
  <si>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</si>
  <si>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</si>
  <si>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</si>
  <si>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</si>
  <si>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</si>
  <si>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</si>
  <si>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</si>
  <si>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</si>
  <si>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</si>
  <si>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</si>
  <si>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</si>
  <si>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</si>
  <si>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</si>
  <si>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</si>
  <si>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</si>
  <si>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</si>
  <si>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</si>
  <si>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</si>
  <si>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</si>
  <si>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</si>
  <si>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</si>
  <si>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</si>
  <si>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</si>
  <si>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</si>
  <si>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</si>
  <si>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</si>
  <si>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</si>
  <si>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</si>
  <si>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</si>
  <si>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</si>
  <si>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</si>
  <si>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</si>
  <si>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</si>
  <si>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</si>
  <si>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</si>
  <si>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</si>
  <si>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</si>
  <si>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</si>
  <si>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</si>
  <si>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</si>
  <si>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</si>
  <si>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</si>
  <si>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</si>
  <si>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</si>
  <si>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</si>
  <si>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</si>
  <si>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</si>
  <si>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</si>
  <si>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</si>
  <si>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</si>
  <si>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</si>
  <si>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</si>
  <si>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</si>
  <si>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</si>
  <si>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</si>
  <si>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</si>
  <si>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</si>
  <si>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</si>
  <si>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</si>
  <si>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</si>
  <si>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</si>
  <si>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</si>
  <si>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</si>
  <si>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</si>
  <si>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</si>
  <si>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</si>
  <si>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</si>
  <si>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</si>
  <si>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</si>
  <si>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</si>
  <si>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</si>
  <si>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</si>
  <si>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</si>
  <si>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</si>
  <si>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</si>
  <si>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</si>
  <si>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</si>
  <si>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</si>
  <si>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</si>
  <si>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</si>
  <si>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</si>
  <si>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</si>
  <si>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</si>
  <si>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</si>
  <si>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</si>
  <si>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</si>
  <si>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</si>
  <si>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</si>
  <si>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</si>
  <si>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</si>
  <si>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</si>
  <si>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</si>
  <si>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</si>
  <si>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</si>
  <si>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</si>
  <si>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</si>
  <si>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</si>
  <si>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</si>
  <si>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</si>
  <si>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</si>
  <si>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</si>
  <si>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</si>
  <si>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</si>
  <si>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</si>
  <si>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</si>
  <si>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</si>
  <si>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</si>
  <si>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</si>
  <si>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</si>
  <si>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</si>
  <si>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</si>
  <si>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</si>
  <si>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</si>
  <si>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</si>
  <si>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</si>
  <si>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</si>
  <si>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</si>
  <si>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</si>
  <si>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</si>
  <si>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</si>
  <si>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</si>
  <si>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</si>
  <si>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</si>
  <si>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</si>
  <si>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</si>
  <si>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</si>
  <si>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</si>
  <si>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</si>
  <si>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</si>
  <si>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</si>
  <si>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</si>
  <si>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</si>
  <si>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</si>
  <si>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</si>
  <si>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</si>
  <si>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</si>
  <si>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</si>
  <si>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</si>
  <si>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</si>
  <si>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</si>
  <si>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</si>
  <si>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</si>
  <si>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</si>
  <si>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</si>
  <si>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</si>
  <si>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</si>
  <si>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</si>
  <si>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</si>
  <si>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</si>
  <si>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</si>
  <si>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</si>
  <si>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</si>
  <si>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</si>
  <si>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</si>
  <si>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</si>
  <si>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</si>
  <si>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</si>
  <si>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</si>
  <si>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</si>
  <si>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</si>
  <si>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</si>
  <si>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</si>
  <si>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</si>
  <si>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</si>
  <si>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</si>
  <si>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</si>
  <si>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</si>
  <si>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</si>
  <si>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</si>
  <si>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</si>
  <si>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</si>
  <si>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</si>
  <si>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</si>
  <si>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</si>
  <si>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</si>
  <si>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</si>
  <si>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</si>
  <si>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</si>
  <si>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</si>
  <si>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</si>
  <si>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</si>
  <si>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</si>
  <si>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</si>
  <si>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</si>
  <si>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</si>
  <si>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</si>
  <si>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</si>
  <si>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</si>
  <si>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</si>
  <si>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</si>
  <si>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</si>
  <si>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</si>
  <si>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</si>
  <si>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</si>
  <si>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</si>
  <si>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</si>
  <si>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</si>
  <si>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</si>
  <si>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</si>
  <si>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</si>
  <si>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</si>
  <si>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</si>
  <si>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</si>
  <si>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</si>
  <si>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</si>
  <si>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</si>
  <si>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</si>
  <si>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</si>
  <si>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</si>
  <si>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</si>
  <si>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</si>
  <si>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</si>
  <si>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</si>
  <si>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</si>
  <si>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</si>
  <si>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</si>
  <si>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</si>
  <si>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</si>
  <si>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</si>
  <si>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</si>
  <si>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</si>
  <si>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</si>
  <si>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</si>
  <si>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</si>
  <si>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</si>
  <si>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</si>
  <si>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</si>
  <si>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</si>
  <si>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</si>
  <si>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</si>
  <si>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</si>
  <si>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</si>
  <si>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</si>
  <si>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</si>
  <si>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</si>
  <si>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</si>
  <si>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</si>
  <si>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</si>
  <si>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</si>
  <si>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</si>
  <si>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</si>
  <si>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</si>
  <si>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</si>
  <si>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</si>
  <si>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</si>
  <si>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</si>
  <si>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</si>
  <si>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</si>
  <si>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</si>
  <si>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</si>
  <si>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</si>
  <si>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</si>
  <si>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</si>
  <si>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</si>
  <si>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</si>
  <si>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</si>
  <si>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</si>
  <si>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</si>
  <si>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</si>
  <si>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</si>
  <si>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</si>
  <si>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</si>
  <si>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</si>
  <si>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</si>
  <si>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</si>
  <si>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</si>
  <si>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</si>
  <si>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</si>
  <si>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</si>
  <si>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</si>
  <si>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</si>
  <si>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</si>
  <si>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</si>
  <si>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</si>
  <si>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</si>
  <si>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</si>
  <si>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</si>
  <si>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</si>
  <si>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</si>
  <si>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</si>
  <si>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</si>
  <si>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</si>
  <si>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</si>
  <si>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</si>
  <si>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</si>
  <si>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</si>
  <si>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</si>
  <si>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</si>
  <si>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</si>
  <si>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</si>
  <si>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</si>
  <si>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</si>
  <si>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</si>
  <si>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</si>
  <si>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</si>
  <si>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</si>
  <si>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</si>
  <si>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</si>
  <si>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</si>
  <si>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</si>
  <si>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</si>
  <si>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</si>
  <si>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</si>
  <si>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</si>
  <si>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</si>
  <si>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</si>
  <si>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</si>
  <si>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</si>
  <si>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</si>
  <si>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</si>
  <si>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</si>
  <si>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</si>
  <si>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</si>
  <si>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</si>
  <si>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</si>
  <si>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</si>
  <si>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</si>
  <si>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</si>
  <si>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</si>
  <si>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</si>
  <si>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</si>
  <si>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</si>
  <si>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</si>
  <si>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</si>
  <si>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</si>
  <si>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</si>
  <si>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</si>
  <si>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</si>
  <si>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</si>
  <si>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</si>
  <si>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</si>
  <si>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</si>
  <si>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</si>
  <si>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</si>
  <si>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</si>
  <si>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</si>
  <si>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</si>
  <si>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</si>
  <si>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</si>
  <si>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</si>
  <si>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</si>
  <si>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</si>
  <si>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</si>
  <si>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</si>
  <si>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</si>
  <si>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</si>
  <si>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</si>
  <si>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</si>
  <si>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</si>
  <si>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</si>
  <si>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</si>
  <si>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</si>
  <si>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</si>
  <si>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</si>
  <si>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</si>
  <si>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</si>
  <si>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</si>
  <si>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</si>
  <si>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</si>
  <si>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</si>
  <si>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</si>
  <si>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</si>
  <si>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</si>
  <si>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</si>
  <si>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</si>
  <si>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</si>
  <si>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</si>
  <si>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</si>
  <si>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</si>
  <si>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</si>
  <si>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</si>
  <si>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</si>
  <si>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</si>
  <si>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</si>
  <si>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</si>
  <si>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</si>
  <si>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</si>
  <si>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</si>
  <si>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</si>
  <si>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</si>
  <si>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</si>
  <si>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</si>
  <si>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</si>
  <si>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</si>
  <si>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</si>
  <si>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</si>
  <si>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</si>
  <si>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</si>
  <si>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</si>
  <si>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</si>
  <si>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</si>
  <si>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</si>
  <si>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</si>
  <si>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</si>
  <si>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</si>
  <si>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</si>
  <si>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</si>
  <si>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</si>
  <si>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</si>
  <si>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</si>
  <si>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</si>
  <si>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</si>
  <si>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</si>
  <si>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</si>
  <si>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</si>
  <si>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</si>
  <si>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</si>
  <si>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</si>
  <si>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</si>
  <si>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</si>
  <si>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</si>
  <si>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</si>
  <si>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</si>
  <si>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</si>
  <si>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</si>
  <si>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</si>
  <si>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</si>
  <si>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</si>
  <si>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</si>
  <si>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</si>
  <si>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</si>
  <si>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</si>
  <si>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</si>
  <si>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</si>
  <si>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</si>
  <si>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</si>
  <si>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</si>
  <si>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</si>
  <si>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</si>
  <si>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</si>
  <si>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</si>
  <si>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</si>
  <si>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</si>
  <si>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</si>
  <si>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</si>
  <si>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</si>
  <si>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</si>
  <si>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</si>
  <si>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</si>
  <si>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</si>
  <si>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</si>
  <si>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</si>
  <si>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</si>
  <si>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</si>
  <si>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</si>
  <si>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</si>
  <si>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</si>
  <si>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</si>
  <si>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</si>
  <si>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</si>
  <si>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</si>
  <si>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</si>
  <si>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</si>
  <si>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</si>
  <si>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</si>
  <si>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</si>
  <si>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</si>
  <si>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</si>
  <si>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</si>
  <si>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</si>
  <si>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</si>
  <si>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</si>
  <si>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</si>
  <si>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</si>
  <si>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</si>
  <si>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</si>
  <si>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</si>
  <si>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</si>
  <si>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</si>
  <si>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</si>
  <si>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</si>
  <si>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</si>
  <si>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</si>
  <si>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</si>
  <si>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</si>
  <si>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</si>
  <si>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</si>
  <si>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</si>
  <si>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</si>
  <si>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</si>
  <si>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</si>
  <si>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</si>
  <si>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</si>
  <si>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</si>
  <si>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</si>
  <si>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</si>
  <si>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</si>
  <si>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</si>
  <si>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</si>
  <si>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</si>
  <si>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</si>
  <si>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</si>
  <si>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</si>
  <si>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</si>
  <si>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</si>
  <si>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</si>
  <si>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</si>
  <si>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</si>
  <si>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</si>
  <si>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</si>
  <si>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</si>
  <si>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</si>
  <si>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</si>
  <si>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</si>
  <si>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</si>
  <si>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</si>
  <si>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</si>
  <si>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</si>
  <si>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</si>
  <si>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</si>
  <si>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</si>
  <si>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</si>
  <si>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</si>
  <si>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</si>
  <si>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</si>
  <si>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</si>
  <si>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</si>
  <si>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</si>
  <si>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</si>
  <si>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</si>
  <si>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</si>
  <si>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</si>
  <si>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</si>
  <si>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</si>
  <si>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</si>
  <si>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</si>
  <si>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</si>
  <si>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</si>
  <si>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</si>
  <si>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</si>
  <si>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</si>
  <si>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</si>
  <si>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</si>
  <si>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</si>
  <si>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</si>
  <si>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</si>
  <si>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</si>
  <si>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</si>
  <si>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</si>
  <si>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</si>
  <si>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</si>
  <si>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</si>
  <si>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</si>
  <si>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</si>
  <si>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</si>
  <si>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</si>
  <si>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</si>
  <si>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</si>
  <si>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</si>
  <si>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</si>
  <si>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</si>
  <si>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</si>
  <si>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</si>
  <si>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</si>
  <si>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</si>
  <si>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</si>
  <si>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</si>
  <si>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</si>
  <si>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</si>
  <si>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</si>
  <si>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</si>
  <si>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</si>
  <si>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</si>
  <si>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</si>
  <si>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</si>
  <si>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</si>
  <si>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</si>
  <si>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</si>
  <si>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</si>
  <si>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</si>
  <si>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</si>
  <si>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</si>
  <si>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</si>
  <si>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</si>
  <si>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</si>
  <si>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</si>
  <si>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</si>
  <si>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</si>
  <si>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</si>
  <si>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</si>
  <si>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</si>
  <si>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</si>
  <si>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</si>
  <si>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</si>
  <si>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</si>
  <si>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</si>
  <si>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</si>
  <si>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</si>
  <si>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</si>
  <si>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</si>
  <si>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</si>
  <si>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</si>
  <si>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</si>
  <si>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</si>
  <si>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</si>
  <si>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</si>
  <si>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</si>
  <si>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</si>
  <si>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</si>
  <si>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</si>
  <si>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</si>
  <si>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</si>
  <si>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</si>
  <si>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</si>
  <si>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</si>
  <si>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</si>
  <si>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</si>
  <si>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</si>
  <si>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</si>
  <si>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</si>
  <si>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</si>
  <si>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</si>
  <si>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</si>
  <si>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</si>
  <si>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</si>
  <si>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</si>
  <si>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</si>
  <si>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</si>
  <si>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</si>
  <si>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</si>
  <si>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</si>
  <si>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</si>
  <si>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</si>
  <si>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</si>
  <si>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</si>
  <si>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</si>
  <si>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</si>
  <si>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</si>
  <si>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</si>
  <si>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</si>
  <si>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</si>
  <si>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</si>
  <si>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</si>
  <si>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</si>
  <si>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</si>
  <si>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</si>
  <si>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</si>
  <si>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</si>
  <si>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</si>
  <si>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</si>
  <si>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</si>
  <si>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</si>
  <si>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</si>
  <si>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</si>
  <si>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</si>
  <si>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</si>
  <si>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</si>
  <si>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</si>
  <si>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</si>
  <si>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</si>
  <si>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</si>
  <si>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</si>
  <si>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</si>
  <si>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</si>
  <si>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</si>
  <si>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</si>
  <si>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</si>
  <si>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</si>
  <si>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</si>
  <si>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</si>
  <si>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</si>
  <si>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</si>
  <si>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</si>
  <si>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</si>
  <si>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</si>
  <si>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</si>
  <si>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</si>
  <si>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</si>
  <si>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</si>
  <si>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</si>
  <si>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</si>
  <si>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</si>
  <si>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</si>
  <si>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</si>
  <si>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</si>
  <si>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</si>
  <si>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</si>
  <si>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</si>
  <si>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</si>
  <si>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</si>
  <si>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</si>
  <si>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</si>
  <si>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</si>
  <si>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</si>
  <si>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</si>
  <si>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</si>
  <si>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</si>
  <si>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</si>
  <si>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</si>
  <si>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</si>
  <si>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</si>
  <si>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</si>
  <si>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</si>
  <si>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</si>
  <si>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</si>
  <si>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</si>
  <si>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</si>
  <si>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</si>
  <si>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</si>
  <si>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</si>
  <si>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</si>
  <si>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</si>
  <si>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</si>
  <si>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</si>
  <si>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</si>
  <si>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</si>
  <si>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</si>
  <si>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</si>
  <si>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</si>
  <si>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</si>
  <si>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</si>
  <si>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</si>
  <si>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</si>
  <si>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</si>
  <si>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</si>
  <si>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</si>
  <si>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</si>
  <si>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</si>
  <si>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</si>
  <si>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</si>
  <si>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</si>
  <si>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</si>
  <si>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</si>
  <si>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</si>
  <si>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</si>
  <si>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</si>
  <si>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</si>
  <si>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</si>
  <si>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</si>
  <si>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</si>
  <si>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</si>
  <si>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</si>
  <si>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</si>
  <si>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</si>
  <si>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</si>
  <si>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</si>
  <si>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</si>
  <si>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</si>
  <si>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</si>
  <si>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</si>
  <si>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</si>
  <si>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</si>
  <si>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</si>
  <si>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</si>
  <si>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</si>
  <si>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</si>
  <si>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</si>
  <si>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</si>
  <si>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</si>
  <si>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</si>
  <si>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</si>
  <si>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</si>
  <si>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</si>
  <si>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</si>
  <si>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</si>
  <si>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</si>
  <si>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</si>
  <si>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</si>
  <si>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</si>
  <si>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</si>
  <si>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</si>
  <si>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</si>
  <si>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</si>
  <si>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</si>
  <si>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</si>
  <si>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</si>
  <si>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</si>
  <si>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</si>
  <si>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</si>
  <si>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</si>
  <si>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</si>
  <si>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</si>
  <si>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</si>
  <si>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</si>
  <si>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</si>
  <si>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</si>
  <si>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</si>
  <si>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</si>
  <si>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</si>
  <si>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</si>
  <si>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</si>
  <si>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</si>
  <si>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</si>
  <si>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</si>
  <si>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</si>
  <si>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</si>
  <si>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</si>
  <si>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</si>
  <si>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</si>
  <si>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</si>
  <si>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</si>
  <si>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</si>
  <si>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</si>
  <si>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</si>
  <si>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</si>
  <si>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</si>
  <si>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</si>
  <si>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</si>
  <si>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</si>
  <si>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</si>
  <si>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</si>
  <si>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</si>
  <si>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</si>
  <si>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</si>
  <si>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</si>
  <si>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</si>
  <si>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</si>
  <si>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</si>
  <si>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</si>
  <si>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</si>
  <si>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</si>
  <si>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</si>
  <si>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</si>
  <si>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</si>
  <si>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</si>
  <si>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</si>
  <si>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</si>
  <si>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</si>
  <si>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</si>
  <si>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</si>
  <si>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</si>
  <si>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</si>
  <si>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</si>
  <si>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</si>
  <si>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</si>
  <si>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</si>
  <si>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</si>
  <si>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</si>
  <si>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</si>
  <si>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</si>
  <si>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</si>
  <si>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</si>
  <si>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</si>
  <si>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</si>
  <si>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</si>
  <si>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</si>
  <si>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</si>
  <si>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</si>
  <si>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</si>
  <si>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</si>
  <si>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</si>
  <si>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</si>
  <si>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</si>
  <si>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</si>
  <si>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</si>
  <si>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</si>
  <si>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</si>
  <si>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</si>
  <si>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</si>
  <si>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</si>
  <si>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</si>
  <si>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</si>
  <si>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</si>
  <si>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</si>
  <si>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</si>
  <si>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</si>
  <si>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</si>
  <si>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</si>
  <si>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</si>
  <si>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</si>
  <si>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</si>
  <si>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</si>
  <si>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</si>
  <si>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</si>
  <si>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</si>
  <si>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</si>
  <si>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</si>
  <si>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</si>
  <si>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</si>
  <si>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</si>
  <si>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</si>
  <si>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</si>
  <si>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</si>
  <si>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</si>
  <si>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</si>
  <si>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</si>
  <si>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</si>
  <si>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</si>
  <si>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</si>
  <si>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</si>
  <si>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</si>
  <si>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</si>
  <si>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</si>
  <si>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</si>
  <si>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</si>
  <si>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</si>
  <si>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</si>
  <si>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</si>
  <si>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</si>
  <si>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</si>
  <si>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</si>
  <si>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</si>
  <si>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</si>
  <si>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</si>
  <si>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</si>
  <si>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</si>
  <si>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</si>
  <si>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</si>
  <si>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</si>
  <si>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</si>
  <si>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</si>
  <si>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</si>
  <si>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</si>
  <si>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</si>
  <si>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</si>
  <si>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</si>
  <si>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</si>
  <si>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</si>
  <si>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</si>
  <si>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</si>
  <si>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</si>
  <si>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</si>
  <si>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</si>
  <si>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</si>
  <si>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</si>
  <si>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</si>
  <si>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</si>
  <si>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</si>
  <si>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</si>
  <si>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</si>
  <si>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</si>
  <si>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</si>
  <si>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</si>
  <si>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</si>
  <si>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</si>
  <si>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</si>
  <si>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</si>
  <si>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</si>
  <si>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</si>
  <si>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</si>
  <si>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</si>
  <si>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</si>
  <si>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</si>
  <si>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</si>
  <si>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</si>
  <si>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</si>
  <si>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</si>
  <si>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</si>
  <si>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</si>
  <si>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</si>
  <si>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</si>
  <si>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</si>
  <si>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</si>
  <si>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</si>
  <si>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</si>
  <si>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</si>
  <si>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</si>
  <si>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</si>
  <si>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</si>
  <si>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</si>
  <si>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</si>
  <si>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</si>
  <si>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</si>
  <si>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</si>
  <si>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</si>
  <si>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</si>
  <si>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</si>
  <si>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</si>
  <si>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</si>
  <si>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</si>
  <si>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</si>
  <si>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</si>
  <si>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</si>
  <si>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</si>
  <si>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</si>
  <si>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</si>
  <si>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</si>
  <si>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</si>
  <si>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</si>
  <si>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</si>
  <si>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</si>
  <si>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</si>
  <si>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</si>
  <si>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</si>
  <si>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</si>
  <si>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</si>
  <si>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</si>
  <si>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</si>
  <si>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</si>
  <si>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</si>
  <si>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</si>
  <si>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</si>
  <si>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</si>
  <si>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</si>
  <si>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</si>
  <si>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</si>
  <si>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</si>
  <si>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</si>
  <si>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</si>
  <si>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</si>
  <si>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</si>
  <si>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</si>
  <si>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</si>
  <si>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</si>
  <si>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</si>
  <si>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</si>
  <si>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</si>
  <si>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</si>
  <si>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</si>
  <si>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</si>
  <si>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</si>
  <si>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</si>
  <si>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</si>
  <si>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</si>
  <si>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</si>
  <si>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</si>
  <si>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</si>
  <si>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</si>
  <si>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</si>
  <si>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</si>
  <si>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</si>
  <si>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</si>
  <si>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</si>
  <si>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</si>
  <si>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</si>
  <si>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</si>
  <si>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</si>
  <si>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</si>
  <si>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</si>
  <si>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</si>
  <si>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</si>
  <si>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</si>
  <si>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</si>
  <si>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</si>
  <si>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</si>
  <si>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</si>
  <si>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</si>
  <si>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</si>
  <si>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</si>
  <si>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</si>
  <si>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</si>
  <si>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</si>
  <si>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</si>
  <si>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</si>
  <si>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</si>
  <si>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</si>
  <si>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</si>
  <si>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</si>
  <si>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</si>
  <si>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</si>
  <si>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</si>
  <si>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</si>
  <si>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</si>
  <si>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</si>
  <si>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</si>
  <si>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</si>
  <si>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</si>
  <si>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</si>
  <si>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</si>
  <si>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</si>
  <si>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</si>
  <si>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</si>
  <si>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</si>
  <si>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</si>
  <si>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</si>
  <si>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</si>
  <si>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</si>
  <si>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</si>
  <si>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</si>
  <si>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</si>
  <si>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</si>
  <si>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</si>
  <si>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</si>
  <si>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</si>
  <si>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</si>
  <si>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</si>
  <si>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</si>
  <si>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</si>
  <si>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</si>
  <si>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</si>
  <si>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</si>
  <si>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</si>
  <si>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</si>
  <si>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</si>
  <si>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</si>
  <si>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</si>
  <si>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</si>
  <si>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</si>
  <si>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</si>
  <si>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</si>
  <si>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</si>
  <si>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</si>
  <si>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</si>
  <si>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</si>
  <si>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</si>
  <si>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</si>
  <si>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</si>
  <si>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</si>
  <si>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</si>
  <si>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</si>
  <si>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</si>
  <si>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</si>
  <si>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</si>
  <si>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</si>
  <si>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</si>
  <si>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</si>
  <si>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</si>
  <si>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</si>
  <si>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</si>
  <si>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</si>
  <si>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</si>
  <si>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</si>
  <si>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</si>
  <si>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</si>
  <si>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</si>
  <si>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</si>
  <si>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</si>
  <si>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</si>
  <si>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</si>
  <si>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</si>
  <si>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</si>
  <si>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</si>
  <si>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</si>
  <si>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</si>
  <si>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</si>
  <si>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</si>
  <si>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</si>
  <si>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</si>
  <si>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</si>
  <si>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</si>
  <si>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</si>
  <si>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</si>
  <si>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</si>
  <si>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</si>
  <si>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</si>
  <si>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</si>
  <si>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</si>
  <si>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</si>
  <si>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</si>
  <si>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</si>
  <si>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</si>
  <si>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</si>
  <si>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</si>
  <si>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</si>
  <si>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</si>
  <si>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</si>
  <si>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</si>
  <si>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</si>
  <si>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</si>
  <si>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</si>
  <si>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</si>
  <si>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</si>
  <si>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</si>
  <si>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</si>
  <si>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</si>
  <si>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</si>
  <si>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</si>
  <si>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</si>
  <si>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</si>
  <si>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</si>
  <si>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</si>
  <si>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</si>
  <si>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</si>
  <si>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</si>
  <si>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</si>
  <si>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</si>
  <si>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</si>
  <si>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</si>
  <si>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</si>
  <si>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</si>
  <si>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</si>
  <si>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</si>
  <si>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</si>
  <si>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</si>
  <si>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</si>
  <si>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</si>
  <si>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</si>
  <si>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</si>
  <si>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</si>
  <si>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</si>
  <si>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</si>
  <si>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</si>
  <si>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</si>
  <si>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</si>
  <si>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</si>
  <si>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</si>
  <si>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</si>
  <si>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</si>
  <si>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</si>
  <si>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</si>
  <si>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</si>
  <si>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</si>
  <si>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</si>
  <si>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</si>
  <si>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</si>
  <si>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</si>
  <si>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</si>
  <si>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</si>
  <si>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</si>
  <si>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</si>
  <si>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</si>
  <si>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</si>
  <si>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</si>
  <si>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</si>
  <si>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</si>
  <si>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</si>
  <si>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</si>
  <si>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</si>
  <si>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</si>
  <si>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</si>
  <si>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</si>
  <si>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</si>
  <si>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</si>
  <si>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</si>
  <si>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</si>
  <si>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</si>
  <si>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</si>
  <si>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</si>
  <si>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</si>
  <si>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</si>
  <si>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</si>
  <si>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</si>
  <si>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</si>
  <si>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</si>
  <si>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</si>
  <si>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</si>
  <si>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</si>
  <si>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</si>
  <si>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</si>
  <si>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</si>
  <si>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</si>
  <si>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</si>
  <si>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</si>
  <si>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</si>
  <si>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</si>
  <si>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</si>
  <si>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</si>
  <si>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</si>
  <si>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</si>
  <si>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</si>
  <si>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</si>
  <si>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</si>
  <si>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</si>
  <si>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</si>
  <si>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</si>
  <si>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</si>
  <si>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</si>
  <si>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</si>
  <si>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</si>
  <si>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</si>
  <si>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</si>
  <si>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</si>
  <si>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</si>
  <si>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</si>
  <si>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</si>
  <si>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</si>
  <si>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</si>
  <si>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</si>
  <si>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</si>
  <si>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</si>
  <si>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</si>
  <si>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</si>
  <si>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</si>
  <si>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</si>
  <si>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</si>
  <si>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</si>
  <si>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</si>
  <si>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</si>
  <si>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</si>
  <si>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</si>
  <si>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</si>
  <si>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</si>
  <si>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</si>
  <si>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</si>
  <si>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</si>
  <si>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</si>
  <si>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</si>
  <si>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</si>
  <si>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</si>
  <si>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</si>
  <si>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</si>
  <si>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</si>
  <si>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</si>
  <si>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</si>
  <si>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</si>
  <si>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</si>
  <si>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</si>
  <si>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</si>
  <si>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</si>
  <si>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</si>
  <si>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</si>
  <si>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</si>
  <si>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</si>
  <si>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</si>
  <si>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</si>
  <si>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</si>
  <si>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</si>
  <si>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</si>
  <si>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</si>
  <si>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</si>
  <si>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</si>
  <si>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</si>
  <si>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</si>
  <si>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</si>
  <si>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</si>
  <si>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</si>
  <si>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</si>
  <si>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</si>
  <si>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</si>
  <si>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</si>
  <si>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</si>
  <si>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</si>
  <si>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</si>
  <si>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</si>
  <si>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</si>
  <si>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</si>
  <si>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</si>
  <si>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</si>
  <si>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</si>
  <si>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</si>
  <si>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</si>
  <si>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</si>
  <si>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</si>
  <si>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</si>
  <si>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</si>
  <si>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</si>
  <si>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</si>
  <si>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</si>
  <si>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</si>
  <si>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</si>
  <si>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</si>
  <si>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</si>
  <si>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</si>
  <si>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</si>
  <si>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</si>
  <si>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</si>
  <si>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</si>
  <si>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</si>
  <si>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</si>
  <si>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</si>
  <si>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</si>
  <si>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</si>
  <si>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</si>
  <si>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</si>
  <si>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</si>
  <si>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</si>
  <si>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</si>
  <si>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</si>
  <si>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</si>
  <si>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</si>
  <si>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</si>
  <si>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</si>
  <si>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</si>
  <si>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</si>
  <si>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</si>
  <si>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</si>
  <si>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</si>
  <si>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</si>
  <si>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</si>
  <si>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</si>
  <si>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</si>
  <si>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</si>
  <si>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</si>
  <si>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</si>
  <si>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</si>
  <si>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</si>
  <si>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</si>
  <si>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</si>
  <si>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</si>
  <si>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</si>
  <si>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</si>
  <si>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</si>
  <si>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</si>
  <si>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</si>
  <si>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</si>
  <si>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</si>
  <si>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</si>
  <si>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</si>
  <si>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</si>
  <si>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</si>
  <si>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</si>
  <si>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</si>
  <si>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</si>
  <si>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</si>
  <si>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</si>
  <si>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</si>
  <si>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</si>
  <si>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</si>
  <si>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</si>
  <si>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</si>
  <si>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</si>
  <si>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</si>
  <si>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</si>
  <si>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</si>
  <si>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</si>
  <si>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</si>
  <si>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</si>
  <si>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</si>
  <si>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</si>
  <si>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</si>
  <si>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</si>
  <si>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</si>
  <si>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</si>
  <si>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</si>
  <si>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</si>
  <si>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</si>
  <si>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</si>
  <si>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</si>
  <si>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</si>
  <si>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</si>
  <si>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</si>
  <si>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</si>
  <si>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</si>
  <si>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</si>
  <si>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</si>
  <si>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</si>
  <si>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</si>
  <si>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</si>
  <si>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</si>
  <si>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</si>
  <si>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</si>
  <si>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</si>
  <si>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</si>
  <si>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</si>
  <si>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</si>
  <si>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</si>
  <si>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</si>
  <si>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</si>
  <si>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</si>
  <si>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</si>
  <si>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</si>
  <si>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</si>
  <si>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</si>
  <si>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</si>
  <si>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</si>
  <si>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</si>
  <si>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</si>
  <si>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</si>
  <si>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</si>
  <si>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</si>
  <si>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</si>
  <si>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</si>
  <si>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</si>
  <si>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</si>
  <si>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</si>
  <si>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</si>
  <si>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</si>
  <si>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</si>
  <si>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</si>
  <si>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</si>
  <si>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</si>
  <si>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</si>
  <si>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</si>
  <si>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</si>
  <si>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</si>
  <si>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</si>
  <si>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</si>
  <si>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</si>
  <si>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</si>
  <si>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</si>
  <si>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</si>
  <si>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</si>
  <si>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</si>
  <si>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</si>
  <si>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</si>
  <si>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</si>
  <si>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</si>
  <si>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</si>
  <si>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</si>
  <si>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</si>
  <si>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</si>
  <si>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</si>
  <si>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</si>
  <si>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</si>
  <si>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</si>
  <si>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</si>
  <si>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</si>
  <si>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</si>
  <si>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</si>
  <si>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</si>
  <si>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</si>
  <si>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</si>
  <si>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</si>
  <si>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</si>
  <si>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</si>
  <si>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</si>
  <si>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</si>
  <si>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</si>
  <si>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</si>
  <si>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</si>
  <si>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</si>
  <si>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</si>
  <si>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</si>
  <si>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</si>
  <si>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</si>
  <si>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</si>
  <si>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</si>
  <si>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</si>
  <si>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</si>
  <si>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</si>
  <si>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</si>
  <si>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</si>
  <si>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</si>
  <si>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</si>
  <si>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</si>
  <si>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</si>
  <si>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</si>
  <si>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</si>
  <si>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</si>
  <si>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</si>
  <si>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</si>
  <si>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</si>
  <si>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</si>
  <si>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</si>
  <si>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</si>
  <si>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</si>
  <si>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</si>
  <si>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</si>
  <si>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</si>
  <si>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</si>
  <si>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</si>
  <si>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</si>
  <si>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</si>
  <si>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</si>
  <si>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</si>
  <si>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</si>
  <si>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</si>
  <si>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</si>
  <si>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</si>
  <si>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</si>
  <si>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</si>
  <si>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</si>
  <si>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</si>
  <si>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</si>
  <si>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</si>
  <si>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</si>
  <si>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</si>
  <si>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</si>
  <si>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</si>
  <si>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</si>
  <si>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</si>
  <si>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</si>
  <si>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</si>
  <si>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</si>
  <si>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</si>
  <si>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</si>
  <si>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</si>
  <si>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</si>
  <si>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</si>
  <si>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</si>
  <si>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</si>
  <si>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</si>
  <si>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</si>
  <si>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</si>
  <si>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</si>
  <si>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</si>
  <si>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</si>
  <si>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</si>
  <si>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</si>
  <si>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</si>
  <si>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</si>
  <si>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</si>
  <si>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</si>
  <si>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</si>
  <si>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</si>
  <si>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</si>
  <si>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</si>
  <si>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</si>
  <si>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</si>
  <si>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</si>
  <si>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</si>
  <si>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</si>
  <si>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</si>
  <si>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</si>
  <si>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</si>
  <si>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</si>
  <si>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</si>
  <si>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</si>
  <si>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</si>
  <si>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</si>
  <si>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</si>
  <si>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</si>
  <si>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</si>
  <si>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</si>
  <si>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</si>
  <si>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</si>
  <si>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</si>
  <si>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</si>
  <si>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</si>
  <si>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</si>
  <si>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</si>
  <si>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</si>
  <si>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</si>
  <si>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</si>
  <si>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</si>
  <si>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</si>
  <si>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</si>
  <si>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</si>
  <si>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</si>
  <si>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</si>
  <si>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</si>
  <si>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</si>
  <si>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</si>
  <si>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</si>
  <si>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</si>
  <si>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</si>
  <si>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</si>
  <si>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</si>
  <si>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</si>
  <si>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</si>
  <si>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</si>
  <si>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</si>
  <si>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</si>
  <si>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</si>
  <si>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</si>
  <si>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</si>
  <si>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</si>
  <si>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</si>
  <si>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</si>
  <si>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</si>
  <si>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</si>
  <si>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</si>
  <si>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</si>
  <si>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</si>
  <si>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</si>
  <si>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</si>
  <si>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</si>
  <si>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</si>
  <si>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</si>
  <si>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</si>
  <si>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</si>
  <si>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</si>
  <si>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</si>
  <si>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</si>
  <si>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</si>
  <si>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</si>
  <si>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</si>
  <si>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</si>
  <si>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</si>
  <si>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</si>
  <si>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</si>
  <si>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</si>
  <si>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</si>
  <si>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</si>
  <si>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</si>
  <si>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</si>
  <si>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</si>
  <si>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</si>
  <si>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</si>
  <si>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</si>
  <si>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</si>
  <si>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</si>
  <si>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</si>
  <si>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</si>
  <si>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</si>
  <si>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</si>
  <si>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</si>
  <si>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</si>
  <si>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</si>
  <si>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</si>
  <si>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</si>
  <si>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</si>
  <si>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</si>
  <si>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</si>
  <si>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</si>
  <si>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</si>
  <si>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</si>
  <si>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</si>
  <si>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</si>
  <si>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</si>
  <si>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</si>
  <si>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</si>
  <si>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</si>
  <si>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</si>
  <si>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</si>
  <si>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</si>
  <si>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</si>
  <si>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</si>
  <si>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</si>
  <si>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</si>
  <si>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</si>
  <si>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</si>
  <si>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</si>
  <si>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</si>
  <si>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</si>
  <si>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</si>
  <si>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</si>
  <si>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</si>
  <si>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</si>
  <si>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</si>
  <si>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</si>
  <si>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</si>
  <si>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</si>
  <si>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</si>
  <si>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</si>
  <si>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</si>
  <si>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</si>
  <si>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</si>
  <si>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</si>
  <si>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</si>
  <si>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</si>
  <si>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</si>
  <si>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</si>
  <si>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</si>
  <si>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</si>
  <si>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</si>
  <si>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</si>
  <si>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</si>
  <si>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</si>
  <si>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</si>
  <si>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</si>
  <si>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</si>
  <si>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</si>
  <si>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</si>
  <si>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</si>
  <si>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</si>
  <si>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</si>
  <si>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</si>
  <si>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</si>
  <si>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</si>
  <si>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</si>
  <si>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</si>
  <si>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</si>
  <si>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</si>
  <si>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</si>
  <si>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</si>
  <si>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</si>
  <si>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</si>
  <si>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</si>
  <si>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</si>
  <si>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</si>
  <si>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</si>
  <si>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</si>
  <si>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</si>
  <si>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</si>
  <si>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</si>
  <si>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</si>
  <si>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</si>
  <si>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</si>
  <si>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</si>
  <si>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</si>
  <si>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</si>
  <si>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</si>
  <si>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</si>
  <si>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</si>
  <si>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</si>
  <si>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</si>
  <si>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</si>
  <si>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</si>
  <si>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</si>
  <si>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</si>
  <si>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</si>
  <si>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</si>
  <si>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</si>
  <si>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</si>
  <si>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</si>
  <si>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</si>
  <si>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</si>
  <si>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</si>
  <si>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</si>
  <si>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</si>
  <si>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</si>
  <si>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</si>
  <si>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</si>
  <si>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</si>
  <si>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</si>
  <si>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</si>
  <si>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</si>
  <si>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</si>
  <si>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</si>
  <si>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</si>
  <si>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</si>
  <si>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</si>
  <si>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</si>
  <si>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</si>
  <si>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</si>
  <si>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</si>
  <si>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</si>
  <si>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</si>
  <si>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</si>
  <si>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</si>
  <si>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</si>
  <si>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</si>
  <si>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</si>
  <si>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</si>
  <si>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</si>
  <si>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</si>
  <si>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</si>
  <si>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</si>
  <si>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</si>
  <si>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</si>
  <si>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</si>
  <si>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</si>
  <si>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</si>
  <si>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</si>
  <si>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</si>
  <si>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</si>
  <si>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</si>
  <si>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</si>
  <si>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</si>
  <si>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</si>
  <si>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</si>
  <si>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</si>
  <si>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</si>
  <si>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</si>
  <si>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</si>
  <si>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</si>
  <si>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</si>
  <si>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</si>
  <si>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</si>
  <si>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</si>
  <si>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</si>
  <si>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</si>
  <si>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</si>
  <si>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</si>
  <si>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</si>
  <si>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</si>
  <si>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</si>
  <si>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</si>
  <si>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</si>
  <si>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</si>
  <si>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</si>
  <si>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</si>
  <si>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</si>
  <si>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</si>
  <si>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</si>
  <si>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</si>
  <si>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</si>
  <si>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</si>
  <si>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</si>
  <si>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</si>
  <si>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</si>
  <si>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</si>
  <si>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</si>
  <si>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</si>
  <si>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</si>
  <si>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</si>
  <si>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</si>
  <si>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</si>
  <si>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</si>
  <si>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</si>
  <si>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</si>
  <si>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</si>
  <si>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</si>
  <si>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</si>
  <si>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</si>
  <si>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</si>
  <si>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</si>
  <si>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</si>
  <si>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</si>
  <si>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</si>
  <si>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</si>
  <si>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</si>
  <si>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</si>
  <si>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</si>
  <si>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</si>
  <si>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</si>
  <si>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</si>
  <si>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</si>
  <si>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</si>
  <si>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</si>
  <si>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</si>
  <si>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</si>
  <si>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</si>
  <si>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</si>
  <si>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</si>
  <si>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</si>
  <si>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</si>
  <si>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</si>
  <si>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</si>
  <si>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</si>
  <si>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</si>
  <si>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</si>
  <si>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</si>
  <si>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</si>
  <si>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</si>
  <si>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</si>
  <si>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</si>
  <si>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</si>
  <si>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</si>
  <si>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</si>
  <si>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</si>
  <si>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</si>
  <si>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</si>
  <si>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</si>
  <si>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</si>
  <si>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</si>
  <si>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</si>
  <si>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</si>
  <si>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</si>
  <si>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</si>
  <si>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</si>
  <si>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</si>
  <si>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</si>
  <si>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</si>
  <si>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</si>
  <si>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</si>
  <si>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</si>
  <si>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</si>
  <si>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</si>
  <si>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</si>
  <si>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</si>
  <si>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</si>
  <si>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</si>
  <si>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</si>
  <si>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</si>
  <si>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</si>
  <si>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</si>
  <si>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</si>
  <si>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</si>
  <si>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</si>
  <si>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</si>
  <si>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</si>
  <si>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</si>
  <si>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</si>
  <si>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</si>
  <si>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</si>
  <si>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</si>
  <si>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</si>
  <si>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</si>
  <si>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</si>
  <si>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</si>
  <si>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</si>
  <si>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</si>
  <si>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</si>
  <si>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</si>
  <si>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</si>
  <si>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</si>
  <si>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</si>
  <si>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</si>
  <si>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</si>
  <si>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</si>
  <si>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</si>
  <si>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</si>
  <si>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</si>
  <si>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</si>
  <si>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</si>
  <si>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</si>
  <si>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</si>
  <si>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</si>
  <si>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</si>
  <si>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</si>
  <si>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</si>
  <si>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</si>
  <si>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</si>
  <si>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</si>
  <si>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</si>
  <si>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</si>
  <si>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</si>
  <si>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</si>
  <si>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</si>
  <si>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</si>
  <si>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</si>
  <si>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</si>
  <si>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</si>
  <si>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</si>
  <si>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</si>
  <si>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</si>
  <si>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</si>
  <si>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</si>
  <si>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</si>
  <si>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</si>
  <si>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</si>
  <si>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</si>
  <si>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</si>
  <si>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</si>
  <si>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</si>
  <si>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</si>
  <si>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</si>
  <si>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</si>
  <si>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</si>
  <si>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</si>
  <si>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</si>
  <si>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</si>
  <si>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</si>
  <si>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</si>
  <si>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</si>
  <si>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</si>
  <si>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</si>
  <si>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</si>
  <si>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</si>
  <si>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</si>
  <si>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</si>
  <si>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</si>
  <si>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</si>
  <si>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</si>
  <si>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</si>
  <si>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</si>
  <si>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</si>
  <si>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</si>
  <si>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</si>
  <si>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</si>
  <si>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</si>
  <si>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</si>
  <si>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</si>
  <si>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</si>
  <si>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</si>
  <si>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</si>
  <si>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</si>
  <si>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</si>
  <si>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</si>
  <si>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</si>
  <si>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</si>
  <si>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</si>
  <si>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</si>
  <si>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</si>
  <si>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</si>
  <si>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</si>
  <si>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</si>
  <si>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</si>
  <si>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</si>
  <si>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</si>
  <si>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</si>
  <si>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</si>
  <si>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</si>
  <si>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</si>
  <si>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</si>
  <si>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</si>
  <si>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</si>
  <si>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</si>
  <si>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</si>
  <si>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</si>
  <si>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</si>
  <si>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</si>
  <si>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</si>
  <si>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</si>
  <si>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</si>
  <si>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</si>
  <si>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</si>
  <si>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</si>
  <si>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</si>
  <si>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</si>
  <si>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</si>
  <si>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</si>
  <si>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</si>
  <si>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</si>
  <si>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</si>
  <si>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</si>
  <si>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</si>
  <si>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</si>
  <si>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</si>
  <si>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</si>
  <si>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</si>
  <si>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</si>
  <si>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</si>
  <si>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</si>
  <si>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</si>
  <si>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</si>
  <si>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</si>
  <si>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</si>
  <si>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</si>
  <si>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</si>
  <si>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</si>
  <si>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</si>
  <si>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</si>
  <si>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</si>
  <si>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</si>
  <si>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</si>
  <si>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</si>
  <si>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</si>
  <si>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</si>
  <si>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</si>
  <si>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</si>
  <si>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</si>
  <si>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</si>
  <si>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</si>
  <si>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</si>
  <si>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</si>
  <si>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</si>
  <si>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</si>
  <si>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</si>
  <si>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</si>
  <si>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</si>
  <si>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</si>
  <si>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</si>
  <si>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</si>
  <si>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</si>
  <si>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</si>
  <si>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</si>
  <si>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</si>
  <si>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</si>
  <si>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</si>
  <si>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</si>
  <si>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</si>
  <si>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</si>
  <si>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</si>
  <si>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</si>
  <si>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</si>
  <si>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</si>
  <si>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</si>
  <si>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</si>
  <si>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</si>
  <si>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</si>
  <si>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</si>
  <si>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</si>
  <si>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</si>
  <si>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</si>
  <si>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</si>
  <si>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</si>
  <si>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</si>
  <si>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</si>
  <si>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</si>
  <si>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</si>
  <si>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</si>
  <si>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</si>
  <si>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</si>
  <si>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</si>
  <si>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</si>
  <si>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</si>
  <si>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</si>
  <si>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</si>
  <si>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</si>
  <si>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</si>
  <si>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</si>
  <si>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</si>
  <si>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</si>
  <si>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</si>
  <si>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</si>
  <si>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</si>
  <si>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</si>
  <si>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</si>
  <si>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</si>
  <si>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</si>
  <si>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</si>
  <si>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</si>
  <si>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</si>
  <si>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</si>
  <si>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</si>
  <si>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</si>
  <si>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</si>
  <si>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</si>
  <si>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</si>
  <si>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</si>
  <si>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</si>
  <si>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</si>
  <si>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</si>
  <si>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</si>
  <si>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</si>
  <si>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</si>
  <si>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</si>
  <si>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</si>
  <si>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</si>
  <si>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</si>
  <si>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</si>
  <si>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</si>
  <si>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</si>
  <si>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</si>
  <si>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</si>
  <si>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</si>
  <si>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</si>
  <si>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</si>
  <si>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</si>
  <si>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</si>
  <si>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</si>
  <si>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</si>
  <si>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</si>
  <si>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</si>
  <si>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</si>
  <si>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</si>
  <si>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</si>
  <si>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</si>
  <si>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</si>
  <si>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</si>
  <si>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</si>
  <si>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</si>
  <si>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</si>
  <si>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</si>
  <si>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</si>
  <si>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</si>
  <si>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</si>
  <si>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</si>
  <si>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</si>
  <si>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</si>
  <si>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</si>
  <si>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</si>
  <si>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</si>
  <si>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</si>
  <si>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</si>
  <si>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</si>
  <si>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</si>
  <si>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</si>
  <si>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</si>
  <si>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</si>
  <si>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</si>
  <si>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</si>
  <si>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</si>
  <si>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</si>
  <si>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</si>
  <si>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</si>
  <si>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</si>
  <si>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</si>
  <si>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</si>
  <si>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</si>
  <si>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</si>
  <si>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</si>
  <si>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</si>
  <si>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</si>
  <si>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</si>
  <si>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</si>
  <si>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</si>
  <si>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</si>
  <si>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</si>
  <si>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</si>
  <si>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</si>
  <si>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</si>
  <si>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</si>
  <si>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</si>
  <si>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</si>
  <si>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</si>
  <si>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</si>
  <si>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</si>
  <si>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</si>
  <si>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</si>
  <si>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</si>
  <si>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</si>
  <si>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</si>
  <si>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</si>
  <si>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</si>
  <si>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</si>
  <si>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</si>
  <si>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</si>
  <si>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</si>
  <si>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</si>
  <si>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</si>
  <si>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</si>
  <si>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</si>
  <si>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</si>
  <si>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</si>
  <si>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</si>
  <si>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</si>
  <si>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</si>
  <si>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</si>
  <si>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</si>
  <si>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</si>
  <si>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</si>
  <si>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</si>
  <si>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</si>
  <si>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</si>
  <si>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</si>
  <si>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</si>
  <si>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</si>
  <si>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</si>
  <si>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</si>
  <si>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</si>
  <si>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</si>
  <si>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</si>
  <si>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</si>
  <si>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</si>
  <si>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</si>
  <si>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</si>
  <si>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</si>
  <si>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</si>
  <si>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</si>
  <si>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</si>
  <si>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</si>
  <si>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</si>
  <si>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</si>
  <si>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</si>
  <si>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</si>
  <si>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</si>
  <si>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</si>
  <si>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</si>
  <si>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</si>
  <si>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</si>
  <si>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</si>
  <si>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</si>
  <si>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</si>
  <si>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</si>
  <si>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</si>
  <si>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</si>
  <si>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</si>
  <si>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</si>
  <si>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</si>
  <si>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</si>
  <si>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</si>
  <si>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</si>
  <si>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</si>
  <si>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</si>
  <si>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</si>
  <si>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</si>
  <si>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</si>
  <si>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</si>
  <si>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</si>
  <si>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</si>
  <si>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</si>
  <si>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</si>
  <si>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</si>
  <si>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</si>
  <si>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</si>
  <si>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</si>
  <si>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</si>
  <si>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</si>
  <si>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</si>
  <si>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</si>
  <si>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</si>
  <si>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</si>
  <si>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</si>
  <si>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</si>
  <si>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</si>
  <si>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</si>
  <si>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</si>
  <si>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</si>
  <si>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</si>
  <si>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</si>
  <si>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</si>
  <si>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</si>
  <si>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</si>
  <si>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</si>
  <si>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</si>
  <si>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</si>
  <si>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</si>
  <si>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</si>
  <si>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</si>
  <si>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</si>
  <si>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</si>
  <si>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</si>
  <si>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</si>
  <si>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</si>
  <si>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</si>
  <si>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</si>
  <si>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</si>
  <si>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</si>
  <si>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</si>
  <si>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</si>
  <si>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</si>
  <si>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</si>
  <si>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</si>
  <si>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</si>
  <si>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</si>
  <si>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</si>
  <si>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</si>
  <si>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</si>
  <si>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</si>
  <si>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</si>
  <si>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</si>
  <si>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</si>
  <si>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</si>
  <si>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</si>
  <si>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</si>
  <si>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</si>
  <si>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</si>
  <si>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</si>
  <si>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</si>
  <si>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</si>
  <si>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</si>
  <si>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</si>
  <si>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</si>
  <si>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</si>
  <si>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</si>
  <si>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</si>
  <si>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</si>
  <si>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</si>
  <si>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</si>
  <si>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</si>
  <si>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</si>
  <si>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</si>
  <si>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</si>
  <si>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</si>
  <si>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</si>
  <si>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</si>
  <si>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</si>
  <si>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</si>
  <si>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</si>
  <si>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</si>
  <si>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</si>
  <si>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</si>
  <si>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</si>
  <si>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</si>
  <si>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</si>
  <si>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</si>
  <si>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</si>
  <si>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</si>
  <si>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</si>
  <si>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</si>
  <si>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</si>
  <si>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</si>
  <si>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</si>
  <si>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</si>
  <si>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</si>
  <si>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</si>
  <si>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</si>
  <si>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</si>
  <si>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</si>
  <si>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</si>
  <si>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</si>
  <si>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</si>
  <si>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</si>
  <si>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</si>
  <si>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</si>
  <si>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</si>
  <si>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</si>
  <si>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</si>
  <si>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</si>
  <si>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</si>
  <si>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</si>
  <si>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</si>
  <si>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</si>
  <si>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</si>
  <si>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</si>
  <si>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</si>
  <si>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</si>
  <si>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</si>
  <si>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</si>
  <si>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</si>
  <si>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</si>
  <si>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</si>
  <si>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</si>
  <si>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</si>
  <si>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</si>
  <si>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</si>
  <si>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</si>
  <si>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</si>
  <si>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</si>
  <si>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</si>
  <si>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</si>
  <si>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</si>
  <si>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</si>
  <si>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</si>
  <si>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</si>
  <si>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</si>
  <si>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</si>
  <si>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</si>
  <si>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</si>
  <si>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</si>
  <si>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</si>
  <si>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</si>
  <si>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</si>
  <si>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</si>
  <si>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</si>
  <si>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</si>
  <si>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</si>
  <si>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</si>
  <si>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</si>
  <si>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</si>
  <si>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</si>
  <si>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</si>
  <si>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</si>
  <si>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</si>
  <si>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</si>
  <si>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</si>
  <si>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</si>
  <si>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</si>
  <si>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</si>
  <si>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</si>
  <si>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</si>
  <si>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</si>
  <si>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</si>
  <si>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</si>
  <si>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</si>
  <si>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</si>
  <si>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</si>
  <si>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</si>
  <si>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</si>
  <si>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</si>
  <si>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</si>
  <si>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</si>
  <si>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</si>
  <si>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</si>
  <si>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</si>
  <si>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</si>
  <si>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</si>
  <si>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</si>
  <si>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</si>
  <si>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</si>
  <si>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</si>
  <si>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</si>
  <si>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</si>
  <si>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</si>
  <si>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</si>
  <si>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</si>
  <si>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</si>
  <si>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</si>
  <si>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</si>
  <si>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</si>
  <si>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</si>
  <si>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</si>
  <si>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</si>
  <si>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</si>
  <si>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</si>
  <si>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</si>
  <si>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</si>
  <si>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</si>
  <si>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</si>
  <si>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</si>
  <si>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</si>
  <si>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</si>
  <si>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</si>
  <si>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</si>
  <si>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</si>
  <si>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</si>
  <si>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</si>
  <si>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</si>
  <si>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</si>
  <si>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</si>
  <si>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</si>
  <si>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</si>
  <si>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</si>
  <si>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</si>
  <si>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</si>
  <si>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</si>
  <si>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</si>
  <si>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</si>
  <si>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</si>
  <si>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</si>
  <si>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</si>
  <si>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</si>
  <si>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</si>
  <si>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</si>
  <si>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</si>
  <si>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</si>
  <si>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</si>
  <si>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</si>
  <si>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</si>
  <si>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</si>
  <si>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</si>
  <si>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</si>
  <si>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</si>
  <si>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</si>
  <si>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</si>
  <si>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</si>
  <si>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</si>
  <si>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</si>
  <si>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</si>
  <si>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</si>
  <si>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</si>
  <si>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</si>
  <si>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</si>
  <si>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</si>
  <si>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</si>
  <si>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</si>
  <si>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</si>
  <si>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</si>
  <si>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</si>
  <si>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</si>
  <si>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</si>
  <si>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</si>
  <si>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</si>
  <si>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</si>
  <si>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</si>
  <si>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</si>
  <si>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</si>
  <si>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</si>
  <si>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</si>
  <si>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</si>
  <si>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</si>
  <si>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</si>
  <si>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</si>
  <si>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</si>
  <si>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</si>
  <si>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</si>
  <si>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</si>
  <si>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</si>
  <si>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</si>
  <si>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</si>
  <si>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</si>
  <si>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</si>
  <si>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</si>
  <si>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</si>
  <si>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</si>
  <si>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</si>
  <si>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</si>
  <si>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</si>
  <si>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</si>
  <si>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</si>
  <si>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</si>
  <si>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</si>
  <si>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</si>
  <si>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</si>
  <si>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</si>
  <si>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</si>
  <si>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</si>
  <si>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</si>
  <si>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</si>
  <si>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</si>
  <si>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</si>
  <si>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</si>
  <si>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</si>
  <si>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</si>
  <si>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</si>
  <si>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</si>
  <si>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</si>
  <si>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</si>
  <si>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</si>
  <si>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</si>
  <si>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</si>
  <si>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</si>
  <si>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</si>
  <si>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</si>
  <si>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</si>
  <si>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</si>
  <si>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</si>
  <si>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</si>
  <si>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</si>
  <si>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</si>
  <si>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</si>
  <si>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</si>
  <si>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</si>
  <si>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</si>
  <si>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</si>
  <si>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</si>
  <si>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</si>
  <si>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</si>
  <si>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</si>
  <si>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</si>
  <si>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</si>
  <si>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</si>
  <si>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</si>
  <si>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</si>
  <si>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</si>
  <si>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</si>
  <si>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</si>
  <si>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</si>
  <si>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</si>
  <si>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</si>
  <si>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</si>
  <si>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</si>
  <si>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</si>
  <si>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</si>
  <si>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</si>
  <si>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</si>
  <si>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</si>
  <si>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</si>
  <si>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</si>
  <si>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</si>
  <si>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</si>
  <si>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</si>
  <si>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</si>
  <si>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</si>
  <si>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</si>
  <si>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</si>
  <si>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</si>
  <si>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</si>
  <si>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</si>
  <si>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</si>
  <si>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</si>
  <si>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</si>
  <si>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</si>
  <si>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</si>
  <si>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</si>
  <si>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</si>
  <si>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</si>
  <si>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</si>
  <si>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</si>
  <si>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</si>
  <si>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</si>
  <si>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</si>
  <si>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</si>
  <si>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</si>
  <si>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</si>
  <si>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</si>
  <si>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</si>
  <si>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</si>
  <si>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</si>
  <si>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</si>
  <si>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</si>
  <si>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</si>
  <si>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</si>
  <si>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</si>
  <si>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</si>
  <si>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</si>
  <si>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</si>
  <si>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</si>
  <si>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</si>
  <si>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</si>
  <si>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</si>
  <si>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</si>
  <si>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</si>
  <si>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</si>
  <si>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</si>
  <si>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</si>
  <si>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</si>
  <si>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</si>
  <si>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</si>
  <si>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</si>
  <si>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</si>
  <si>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</si>
  <si>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</si>
  <si>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</si>
  <si>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</si>
  <si>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</si>
  <si>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</si>
  <si>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</si>
  <si>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</si>
  <si>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</si>
  <si>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</si>
  <si>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</si>
  <si>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</si>
  <si>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</si>
  <si>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</si>
  <si>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</si>
  <si>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</si>
  <si>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</si>
  <si>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</si>
  <si>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</si>
  <si>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</si>
  <si>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</si>
  <si>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</si>
  <si>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</si>
  <si>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</si>
  <si>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</si>
  <si>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</si>
  <si>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</si>
  <si>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</si>
  <si>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</si>
  <si>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</si>
  <si>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</si>
  <si>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</si>
  <si>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</si>
  <si>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</si>
  <si>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</si>
  <si>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</si>
  <si>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</si>
  <si>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</si>
  <si>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</si>
  <si>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</si>
  <si>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</si>
  <si>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</si>
  <si>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</si>
  <si>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</si>
  <si>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</si>
  <si>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</si>
  <si>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</si>
  <si>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</si>
  <si>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</si>
  <si>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</si>
  <si>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</si>
  <si>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</si>
  <si>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</si>
  <si>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</si>
  <si>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</si>
  <si>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</si>
  <si>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</si>
  <si>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</si>
  <si>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</si>
  <si>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</si>
  <si>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</si>
  <si>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</si>
  <si>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</si>
  <si>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</si>
  <si>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</si>
  <si>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</si>
  <si>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</si>
  <si>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</si>
  <si>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</si>
  <si>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</si>
  <si>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</si>
  <si>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</si>
  <si>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</si>
  <si>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</si>
  <si>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</si>
  <si>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</si>
  <si>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</si>
  <si>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</si>
  <si>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</si>
  <si>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</si>
  <si>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</si>
  <si>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</si>
  <si>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</si>
  <si>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</si>
  <si>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</si>
  <si>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</si>
  <si>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</si>
  <si>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</si>
  <si>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</si>
  <si>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</si>
  <si>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</si>
  <si>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</si>
  <si>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</si>
  <si>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</si>
  <si>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</si>
  <si>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</si>
  <si>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</si>
  <si>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</si>
  <si>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</si>
  <si>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</si>
  <si>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</si>
  <si>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</si>
  <si>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</si>
  <si>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</si>
  <si>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</si>
  <si>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</si>
  <si>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</si>
  <si>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</si>
  <si>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</si>
  <si>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</si>
  <si>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</si>
  <si>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</si>
  <si>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</si>
  <si>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</si>
  <si>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</si>
  <si>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</si>
  <si>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</si>
  <si>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</si>
  <si>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</si>
  <si>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</si>
  <si>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</si>
  <si>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</si>
  <si>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</si>
  <si>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</si>
  <si>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</si>
  <si>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</si>
  <si>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</si>
  <si>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</si>
  <si>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</si>
  <si>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</si>
  <si>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</si>
  <si>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</si>
  <si>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</si>
  <si>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</si>
  <si>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</si>
  <si>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</si>
  <si>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</si>
  <si>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</si>
  <si>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</si>
  <si>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</si>
  <si>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</si>
  <si>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</si>
  <si>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</si>
  <si>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</si>
  <si>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</si>
  <si>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</si>
  <si>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</si>
  <si>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</si>
  <si>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</si>
  <si>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</si>
  <si>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</si>
  <si>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</si>
  <si>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</si>
  <si>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</si>
  <si>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</si>
  <si>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</si>
  <si>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</si>
  <si>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</si>
  <si>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</si>
  <si>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</si>
  <si>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</si>
  <si>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</si>
  <si>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</si>
  <si>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</si>
  <si>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</si>
  <si>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</si>
  <si>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</si>
  <si>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</si>
  <si>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</si>
  <si>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</si>
  <si>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</si>
  <si>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</si>
  <si>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</si>
  <si>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</si>
  <si>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</si>
  <si>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</si>
  <si>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</si>
  <si>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</si>
  <si>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</si>
  <si>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</si>
  <si>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</si>
  <si>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</si>
  <si>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</si>
  <si>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</si>
  <si>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</si>
  <si>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</si>
  <si>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</si>
  <si>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</si>
  <si>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</si>
  <si>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</si>
  <si>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</si>
  <si>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</si>
  <si>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</si>
  <si>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</si>
  <si>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</si>
  <si>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</si>
  <si>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</si>
  <si>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</si>
  <si>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</si>
  <si>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</si>
  <si>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</si>
  <si>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</si>
  <si>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</si>
  <si>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</si>
  <si>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</si>
  <si>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</si>
  <si>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</si>
  <si>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</si>
  <si>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</si>
  <si>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</si>
  <si>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</si>
  <si>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</si>
  <si>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</si>
  <si>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</si>
  <si>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</si>
  <si>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</si>
  <si>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</si>
  <si>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</si>
  <si>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</si>
  <si>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</si>
  <si>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</si>
  <si>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</si>
  <si>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</si>
  <si>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</si>
  <si>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</si>
  <si>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</si>
  <si>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</si>
  <si>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</si>
  <si>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</si>
  <si>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</si>
  <si>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</si>
  <si>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</si>
  <si>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</si>
  <si>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</si>
  <si>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</si>
  <si>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</si>
  <si>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</si>
  <si>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</si>
  <si>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</si>
  <si>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</si>
  <si>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</si>
  <si>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</si>
  <si>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</si>
  <si>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</si>
  <si>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</si>
  <si>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</si>
  <si>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</si>
  <si>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</si>
  <si>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</si>
  <si>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</si>
  <si>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</si>
  <si>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</si>
  <si>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</si>
  <si>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</si>
  <si>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</si>
  <si>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</si>
  <si>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</si>
  <si>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</si>
  <si>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</si>
  <si>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</si>
  <si>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</si>
  <si>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</si>
  <si>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</si>
  <si>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</si>
  <si>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</si>
  <si>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</si>
  <si>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</si>
  <si>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</si>
  <si>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</si>
  <si>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</si>
  <si>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</si>
  <si>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</si>
  <si>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</si>
  <si>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</si>
  <si>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</si>
  <si>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</si>
  <si>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</si>
  <si>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</si>
  <si>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</si>
  <si>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</si>
  <si>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</si>
  <si>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</si>
  <si>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</si>
  <si>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</si>
  <si>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</si>
  <si>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</si>
  <si>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</si>
  <si>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</si>
  <si>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</si>
  <si>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</si>
  <si>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</si>
  <si>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</si>
  <si>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</si>
  <si>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</si>
  <si>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</si>
  <si>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</si>
  <si>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</si>
  <si>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</si>
  <si>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</si>
  <si>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</si>
  <si>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</si>
  <si>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</si>
  <si>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</si>
  <si>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</si>
  <si>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</si>
  <si>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</si>
  <si>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</si>
  <si>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</si>
  <si>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</si>
  <si>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</si>
  <si>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</si>
  <si>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</si>
  <si>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</si>
  <si>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</si>
  <si>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</si>
  <si>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</si>
  <si>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</si>
  <si>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</si>
  <si>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</si>
  <si>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</si>
  <si>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</si>
  <si>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</si>
  <si>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</si>
  <si>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</si>
  <si>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</si>
  <si>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</si>
  <si>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</si>
  <si>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</si>
  <si>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</si>
  <si>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</si>
  <si>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</si>
  <si>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</si>
  <si>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</si>
  <si>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</si>
  <si>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</si>
  <si>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</si>
  <si>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</si>
  <si>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</si>
  <si>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</si>
  <si>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</si>
  <si>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</si>
  <si>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</si>
  <si>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</si>
  <si>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</si>
  <si>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</si>
  <si>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</si>
  <si>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</si>
  <si>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</si>
  <si>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</si>
  <si>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</si>
  <si>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</si>
  <si>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</si>
  <si>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</si>
  <si>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</si>
  <si>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</si>
  <si>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</si>
  <si>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</si>
  <si>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</si>
  <si>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</si>
  <si>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</si>
  <si>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</si>
  <si>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</si>
  <si>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</si>
  <si>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</si>
  <si>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</si>
  <si>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</si>
  <si>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</si>
  <si>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</si>
  <si>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</si>
  <si>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</si>
  <si>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</si>
  <si>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</si>
  <si>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</si>
  <si>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</si>
  <si>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</si>
  <si>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</si>
  <si>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</si>
  <si>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</si>
  <si>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</si>
  <si>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</si>
  <si>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</si>
  <si>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</si>
  <si>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</si>
  <si>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</si>
  <si>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</si>
  <si>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</si>
  <si>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</si>
  <si>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</si>
  <si>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</si>
  <si>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</si>
  <si>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</si>
  <si>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</si>
  <si>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</si>
  <si>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</si>
  <si>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</si>
  <si>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</si>
  <si>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</si>
  <si>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</si>
  <si>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</si>
  <si>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</si>
  <si>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</si>
  <si>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</si>
  <si>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</si>
  <si>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</si>
  <si>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</si>
  <si>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</si>
  <si>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</si>
  <si>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</si>
  <si>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</si>
  <si>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</si>
  <si>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</si>
  <si>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</si>
  <si>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</si>
  <si>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</si>
  <si>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</si>
  <si>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</si>
  <si>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</si>
  <si>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</si>
  <si>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</si>
  <si>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</si>
  <si>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</si>
  <si>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</si>
  <si>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</si>
  <si>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</si>
  <si>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</si>
  <si>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</si>
  <si>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</si>
  <si>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</si>
  <si>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</si>
  <si>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</si>
  <si>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</si>
  <si>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</si>
  <si>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</si>
  <si>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</si>
  <si>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</si>
  <si>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</si>
  <si>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</si>
  <si>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</si>
  <si>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</si>
  <si>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</si>
  <si>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</si>
  <si>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</si>
  <si>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</si>
  <si>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</si>
  <si>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</si>
  <si>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</si>
  <si>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</si>
  <si>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</si>
  <si>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</si>
  <si>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</si>
  <si>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</si>
  <si>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</si>
  <si>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</si>
  <si>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</si>
  <si>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</si>
  <si>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</si>
  <si>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</si>
  <si>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</si>
  <si>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</si>
  <si>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</si>
  <si>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</si>
  <si>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</si>
  <si>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</si>
  <si>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</si>
  <si>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</si>
  <si>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</si>
  <si>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</si>
  <si>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</si>
  <si>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</si>
  <si>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</si>
  <si>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</si>
  <si>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</si>
  <si>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</si>
  <si>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</si>
  <si>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</si>
  <si>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</si>
  <si>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</si>
  <si>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</si>
  <si>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</si>
  <si>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</si>
  <si>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</si>
  <si>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</si>
  <si>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</si>
  <si>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</si>
  <si>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</si>
  <si>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</si>
  <si>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</si>
  <si>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</si>
  <si>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</si>
  <si>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</si>
  <si>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</si>
  <si>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</si>
  <si>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</si>
  <si>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</si>
  <si>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</si>
  <si>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</si>
  <si>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</si>
  <si>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</si>
  <si>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</si>
  <si>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</si>
  <si>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</si>
  <si>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</si>
  <si>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</si>
  <si>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</si>
  <si>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</si>
  <si>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</si>
  <si>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</si>
  <si>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</si>
  <si>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</si>
  <si>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</si>
  <si>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</si>
  <si>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</si>
  <si>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</si>
  <si>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</si>
  <si>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</si>
  <si>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</si>
  <si>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</si>
  <si>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</si>
  <si>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</si>
  <si>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</si>
  <si>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</si>
  <si>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</si>
  <si>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</si>
  <si>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</si>
  <si>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</si>
  <si>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</si>
  <si>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</si>
  <si>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</si>
  <si>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</si>
  <si>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</si>
  <si>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</si>
  <si>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</si>
  <si>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</si>
  <si>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</si>
  <si>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</si>
  <si>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</si>
  <si>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</si>
  <si>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</si>
  <si>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</si>
  <si>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</si>
  <si>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</si>
  <si>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</si>
  <si>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</si>
  <si>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</si>
  <si>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</si>
  <si>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</si>
  <si>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</si>
  <si>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</si>
  <si>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</si>
  <si>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</si>
  <si>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</si>
  <si>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</si>
  <si>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</si>
  <si>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</si>
  <si>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</si>
  <si>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</si>
  <si>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</si>
  <si>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</si>
  <si>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</si>
  <si>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</si>
  <si>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</si>
  <si>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</si>
  <si>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</si>
  <si>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</si>
  <si>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</si>
  <si>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</si>
  <si>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</si>
  <si>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</si>
  <si>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</si>
  <si>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</si>
  <si>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</si>
  <si>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</si>
  <si>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</si>
  <si>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</si>
  <si>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</si>
  <si>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</si>
  <si>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</si>
  <si>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</si>
  <si>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</si>
  <si>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</si>
  <si>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</si>
  <si>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</si>
  <si>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</si>
  <si>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</si>
  <si>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</si>
  <si>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</si>
  <si>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</si>
  <si>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</si>
  <si>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</si>
  <si>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</si>
  <si>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</si>
  <si>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</si>
  <si>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</si>
  <si>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</si>
  <si>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</si>
  <si>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</si>
  <si>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</si>
  <si>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</si>
  <si>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</si>
  <si>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</si>
  <si>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</si>
  <si>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</si>
  <si>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</si>
  <si>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</si>
  <si>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</si>
  <si>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</si>
  <si>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</si>
  <si>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</si>
  <si>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</si>
  <si>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</si>
  <si>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</si>
  <si>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</si>
  <si>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</si>
  <si>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</si>
  <si>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</si>
  <si>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</si>
  <si>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</si>
  <si>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</si>
  <si>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</si>
  <si>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</si>
  <si>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</si>
  <si>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</si>
  <si>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</si>
  <si>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</si>
  <si>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</si>
  <si>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</si>
  <si>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</si>
  <si>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</si>
  <si>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</si>
  <si>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</si>
  <si>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</si>
  <si>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</si>
  <si>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</si>
  <si>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</si>
  <si>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</si>
  <si>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</si>
  <si>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</si>
  <si>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</si>
  <si>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</si>
  <si>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</si>
  <si>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</si>
  <si>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</si>
  <si>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</si>
  <si>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</si>
  <si>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</si>
  <si>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</si>
  <si>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</si>
  <si>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</si>
  <si>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</si>
  <si>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</si>
  <si>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</si>
  <si>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</si>
  <si>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</si>
  <si>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</si>
  <si>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</si>
  <si>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</si>
  <si>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</si>
  <si>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</si>
  <si>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</si>
  <si>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</si>
  <si>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</si>
  <si>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</si>
  <si>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</si>
  <si>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</si>
  <si>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</si>
  <si>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</si>
  <si>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</si>
  <si>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</si>
  <si>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</si>
  <si>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</si>
  <si>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</si>
  <si>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</si>
  <si>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</si>
  <si>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</si>
  <si>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</si>
  <si>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</si>
  <si>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</si>
  <si>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</si>
  <si>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</si>
  <si>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</si>
  <si>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</si>
  <si>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</si>
  <si>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</si>
  <si>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</si>
  <si>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</si>
  <si>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</si>
  <si>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</si>
  <si>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</si>
  <si>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</si>
  <si>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</si>
  <si>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</si>
  <si>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</si>
  <si>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</si>
  <si>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</si>
  <si>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</si>
  <si>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</si>
  <si>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</si>
  <si>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</si>
  <si>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</si>
  <si>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</si>
  <si>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</si>
  <si>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</si>
  <si>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</si>
  <si>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</si>
  <si>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</si>
  <si>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</si>
  <si>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</si>
  <si>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</si>
  <si>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</si>
  <si>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</si>
  <si>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</si>
  <si>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</si>
  <si>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</si>
  <si>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</si>
  <si>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</si>
  <si>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</si>
  <si>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</si>
  <si>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</si>
  <si>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</si>
  <si>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</si>
  <si>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</si>
  <si>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</si>
  <si>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</si>
  <si>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</si>
  <si>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</si>
  <si>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</si>
  <si>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</si>
  <si>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</si>
  <si>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</si>
  <si>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</si>
  <si>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</si>
  <si>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</si>
  <si>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</si>
  <si>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</si>
  <si>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</si>
  <si>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</si>
  <si>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</si>
  <si>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</si>
  <si>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</si>
  <si>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</si>
  <si>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</si>
  <si>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</si>
  <si>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</si>
  <si>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</si>
  <si>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</si>
  <si>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</si>
  <si>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</si>
  <si>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</si>
  <si>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</si>
  <si>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</si>
  <si>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</si>
  <si>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</si>
  <si>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</si>
  <si>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</si>
  <si>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</si>
  <si>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</si>
  <si>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</si>
  <si>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</si>
  <si>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</si>
  <si>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</si>
  <si>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</si>
  <si>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</si>
  <si>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</si>
  <si>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</si>
  <si>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</si>
  <si>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</si>
  <si>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</si>
  <si>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</si>
  <si>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</si>
  <si>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</si>
  <si>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</si>
  <si>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</si>
  <si>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</si>
  <si>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</si>
  <si>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</si>
  <si>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</si>
  <si>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</si>
  <si>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</si>
  <si>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</si>
  <si>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</si>
  <si>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</si>
  <si>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</si>
  <si>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</si>
  <si>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</si>
  <si>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</si>
  <si>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</si>
  <si>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</si>
  <si>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</si>
  <si>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</si>
  <si>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</si>
  <si>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</si>
  <si>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</si>
  <si>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</si>
  <si>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</si>
  <si>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</si>
  <si>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</si>
  <si>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</si>
  <si>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</si>
  <si>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</si>
  <si>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</si>
  <si>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</si>
  <si>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</si>
  <si>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</si>
  <si>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</si>
  <si>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</si>
  <si>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</si>
  <si>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</si>
  <si>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</si>
  <si>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</si>
  <si>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</si>
  <si>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</si>
  <si>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</si>
  <si>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</si>
  <si>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</si>
  <si>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</si>
  <si>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</si>
  <si>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</si>
  <si>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</si>
  <si>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</si>
  <si>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</si>
  <si>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</si>
  <si>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</si>
  <si>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</si>
  <si>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</si>
  <si>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</si>
  <si>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</si>
  <si>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</si>
  <si>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</si>
  <si>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</si>
  <si>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</si>
  <si>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</si>
  <si>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</si>
  <si>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</si>
  <si>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</si>
  <si>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</si>
  <si>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</si>
  <si>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</si>
  <si>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</si>
  <si>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</si>
  <si>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</si>
  <si>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</si>
  <si>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</si>
  <si>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</si>
  <si>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</si>
  <si>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</si>
  <si>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</si>
  <si>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</si>
  <si>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</si>
  <si>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</si>
  <si>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</si>
  <si>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</si>
  <si>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</si>
  <si>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</si>
  <si>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</si>
  <si>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</si>
  <si>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</si>
  <si>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</si>
  <si>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</si>
  <si>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</si>
  <si>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</si>
  <si>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</si>
  <si>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</si>
  <si>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</si>
  <si>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</si>
  <si>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</si>
  <si>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</si>
  <si>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</si>
  <si>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</si>
  <si>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</si>
  <si>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</si>
  <si>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</si>
  <si>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</si>
  <si>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</si>
  <si>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</si>
  <si>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</si>
  <si>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</si>
  <si>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</si>
  <si>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</si>
  <si>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</si>
  <si>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</si>
  <si>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</si>
  <si>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</si>
  <si>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</si>
  <si>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</si>
  <si>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</si>
  <si>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</si>
  <si>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</si>
  <si>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</si>
  <si>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</si>
  <si>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</si>
  <si>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</si>
  <si>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</si>
  <si>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</si>
  <si>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</si>
  <si>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</si>
  <si>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</si>
  <si>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</si>
  <si>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</si>
  <si>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</si>
  <si>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</si>
  <si>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</si>
  <si>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</si>
  <si>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</si>
  <si>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</si>
  <si>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</si>
  <si>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</si>
  <si>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</si>
  <si>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</si>
  <si>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</si>
  <si>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</si>
  <si>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</si>
  <si>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</si>
  <si>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</si>
  <si>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</si>
  <si>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</si>
  <si>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</si>
  <si>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</si>
  <si>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</si>
  <si>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</si>
  <si>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</si>
  <si>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</si>
  <si>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</si>
  <si>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</si>
  <si>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</si>
  <si>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</si>
  <si>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</si>
  <si>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</si>
  <si>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</si>
  <si>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</si>
  <si>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</si>
  <si>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</si>
  <si>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</si>
  <si>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</si>
  <si>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</si>
  <si>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</si>
  <si>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</si>
  <si>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</si>
  <si>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</si>
  <si>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</si>
  <si>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</si>
  <si>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</si>
  <si>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</si>
  <si>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</si>
  <si>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</si>
  <si>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</si>
  <si>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</si>
  <si>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</si>
  <si>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</si>
  <si>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</si>
  <si>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</si>
  <si>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</si>
  <si>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</si>
  <si>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</si>
  <si>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</si>
  <si>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</si>
  <si>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</si>
  <si>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</si>
  <si>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</si>
  <si>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</si>
  <si>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</si>
  <si>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</si>
  <si>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</si>
  <si>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</si>
  <si>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</si>
  <si>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</si>
  <si>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</si>
  <si>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</si>
  <si>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</si>
  <si>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</si>
  <si>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</si>
  <si>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</si>
  <si>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</si>
  <si>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</si>
  <si>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</si>
  <si>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</si>
  <si>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</si>
  <si>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</si>
  <si>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</si>
  <si>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</si>
  <si>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</si>
  <si>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</si>
  <si>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</si>
  <si>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</si>
  <si>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</si>
  <si>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</si>
  <si>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</si>
  <si>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</si>
  <si>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</si>
  <si>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</si>
  <si>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</si>
  <si>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</si>
  <si>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</si>
  <si>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</si>
  <si>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</si>
  <si>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</si>
  <si>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</si>
  <si>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</si>
  <si>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</si>
  <si>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</si>
  <si>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</si>
  <si>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</si>
  <si>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</si>
  <si>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</si>
  <si>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</si>
  <si>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</si>
  <si>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</si>
  <si>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</si>
  <si>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</si>
  <si>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</si>
  <si>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</si>
  <si>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</si>
  <si>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</si>
  <si>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</si>
  <si>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</si>
  <si>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</si>
  <si>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</si>
  <si>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</si>
  <si>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</si>
  <si>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</si>
  <si>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</si>
  <si>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</si>
  <si>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</si>
  <si>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</si>
  <si>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</si>
  <si>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</si>
  <si>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</si>
  <si>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</si>
  <si>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</si>
  <si>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</si>
  <si>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</si>
  <si>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</si>
  <si>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</si>
  <si>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</si>
  <si>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</si>
  <si>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</si>
  <si>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</si>
  <si>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</si>
  <si>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</si>
  <si>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</si>
  <si>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</si>
  <si>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</si>
  <si>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</si>
  <si>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</si>
  <si>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</si>
  <si>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</si>
  <si>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</si>
  <si>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</si>
  <si>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</si>
  <si>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</si>
  <si>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</si>
  <si>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</si>
  <si>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</si>
  <si>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</si>
  <si>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</si>
  <si>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</si>
  <si>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</si>
  <si>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</si>
  <si>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</si>
  <si>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</si>
  <si>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</si>
  <si>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</si>
  <si>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</si>
  <si>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</si>
  <si>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</si>
  <si>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</si>
  <si>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</si>
  <si>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</si>
  <si>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</si>
  <si>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</si>
  <si>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</si>
  <si>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</si>
  <si>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</si>
  <si>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</si>
  <si>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</si>
  <si>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</si>
  <si>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</si>
  <si>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</si>
  <si>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</si>
  <si>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</si>
  <si>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</si>
  <si>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</si>
  <si>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</si>
  <si>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</si>
  <si>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</si>
  <si>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</si>
  <si>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</si>
  <si>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</si>
  <si>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</si>
  <si>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</si>
  <si>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</si>
  <si>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</si>
  <si>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</si>
  <si>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</si>
  <si>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</si>
  <si>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</si>
  <si>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</si>
  <si>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</si>
  <si>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</si>
  <si>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</si>
  <si>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</si>
  <si>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</si>
  <si>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</si>
  <si>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</si>
  <si>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</si>
  <si>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</si>
  <si>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</si>
  <si>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</si>
  <si>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</si>
  <si>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</si>
  <si>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</si>
  <si>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</si>
  <si>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</si>
  <si>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</si>
  <si>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</si>
  <si>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</si>
  <si>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</si>
  <si>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</si>
  <si>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</si>
  <si>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</si>
  <si>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</si>
  <si>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</si>
  <si>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</si>
  <si>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</si>
  <si>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</si>
  <si>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</si>
  <si>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</si>
  <si>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</si>
  <si>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</si>
  <si>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</si>
  <si>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</si>
  <si>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</si>
  <si>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</si>
  <si>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</si>
  <si>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</si>
  <si>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</si>
  <si>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</si>
  <si>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</si>
  <si>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</si>
  <si>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</si>
  <si>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</si>
  <si>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</si>
  <si>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</si>
  <si>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</si>
  <si>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</si>
  <si>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</si>
  <si>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</si>
  <si>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</si>
  <si>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</si>
  <si>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</si>
  <si>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</si>
  <si>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</si>
  <si>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</si>
  <si>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</si>
  <si>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</si>
  <si>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</si>
  <si>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</si>
  <si>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</si>
  <si>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</si>
  <si>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</si>
  <si>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</si>
  <si>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</si>
  <si>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</si>
  <si>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</si>
  <si>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</si>
  <si>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</si>
  <si>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</si>
  <si>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</si>
  <si>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</si>
  <si>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</si>
  <si>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</si>
  <si>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</si>
  <si>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</si>
  <si>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</si>
  <si>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</si>
  <si>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</si>
  <si>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</si>
  <si>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</si>
  <si>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</si>
  <si>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</si>
  <si>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</si>
  <si>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</si>
  <si>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</si>
  <si>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</si>
  <si>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</si>
  <si>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</si>
  <si>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</si>
  <si>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</si>
  <si>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</si>
  <si>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</si>
  <si>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</si>
  <si>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</si>
  <si>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</si>
  <si>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</si>
  <si>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</si>
  <si>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</si>
  <si>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</si>
  <si>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</si>
  <si>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</si>
  <si>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</si>
  <si>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</si>
  <si>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</si>
  <si>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</si>
  <si>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</si>
  <si>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</si>
  <si>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</si>
  <si>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</si>
  <si>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</si>
  <si>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</si>
  <si>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</si>
  <si>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</si>
  <si>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</si>
  <si>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</si>
  <si>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</si>
  <si>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</si>
  <si>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</si>
  <si>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</si>
  <si>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</si>
  <si>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</si>
  <si>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</si>
  <si>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</si>
  <si>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</si>
  <si>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</si>
  <si>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</si>
  <si>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</si>
  <si>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</si>
  <si>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</si>
  <si>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</si>
  <si>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</si>
  <si>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</si>
  <si>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</si>
  <si>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</si>
  <si>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</si>
  <si>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</si>
  <si>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</si>
  <si>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</si>
  <si>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</si>
  <si>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</si>
  <si>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</si>
  <si>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</si>
  <si>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</si>
  <si>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</si>
  <si>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</si>
  <si>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</si>
  <si>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</si>
  <si>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</si>
  <si>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</si>
  <si>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</si>
  <si>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</si>
  <si>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</si>
  <si>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</si>
  <si>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</si>
  <si>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</si>
  <si>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</si>
  <si>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</si>
  <si>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</si>
  <si>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</si>
  <si>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</si>
  <si>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</si>
  <si>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</si>
  <si>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</si>
  <si>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</si>
  <si>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</si>
  <si>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</si>
  <si>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</si>
  <si>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</si>
  <si>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</si>
  <si>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</si>
  <si>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</si>
  <si>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</si>
  <si>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</si>
  <si>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</si>
  <si>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</si>
  <si>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</si>
  <si>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</si>
  <si>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</si>
  <si>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</si>
  <si>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</si>
  <si>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</si>
  <si>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</si>
  <si>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</si>
  <si>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</si>
  <si>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</si>
  <si>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</si>
  <si>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</si>
  <si>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</si>
  <si>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</si>
  <si>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</si>
  <si>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</si>
  <si>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</si>
  <si>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</si>
  <si>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</si>
  <si>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</si>
  <si>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</si>
  <si>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</si>
  <si>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</si>
  <si>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</si>
  <si>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</si>
  <si>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</si>
  <si>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</si>
  <si>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</si>
  <si>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</si>
  <si>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</si>
  <si>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</si>
  <si>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</si>
  <si>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</si>
  <si>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</si>
  <si>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</si>
  <si>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</si>
  <si>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</si>
  <si>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</si>
  <si>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</si>
  <si>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</si>
  <si>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</si>
  <si>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</si>
  <si>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</si>
  <si>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</si>
  <si>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</si>
  <si>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</si>
  <si>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</si>
  <si>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</si>
  <si>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</si>
  <si>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</si>
  <si>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</si>
  <si>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</si>
  <si>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</si>
  <si>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</si>
  <si>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</si>
  <si>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</si>
  <si>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</si>
  <si>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</si>
  <si>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</si>
  <si>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</si>
  <si>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</si>
  <si>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</si>
  <si>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</si>
  <si>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</si>
  <si>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</si>
  <si>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</si>
  <si>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</si>
  <si>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</si>
  <si>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</si>
  <si>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</si>
  <si>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</si>
  <si>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</si>
  <si>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</si>
  <si>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</si>
  <si>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</si>
  <si>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</si>
  <si>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</si>
  <si>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</si>
  <si>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</si>
  <si>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</si>
  <si>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</si>
  <si>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</si>
  <si>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</si>
  <si>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</si>
  <si>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</si>
  <si>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</si>
  <si>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</si>
  <si>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</si>
  <si>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</si>
  <si>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</si>
  <si>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</si>
  <si>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</si>
  <si>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</si>
  <si>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</si>
  <si>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</si>
  <si>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</si>
  <si>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</si>
  <si>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</si>
  <si>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</si>
  <si>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</si>
  <si>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</si>
  <si>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</si>
  <si>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</si>
  <si>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</si>
  <si>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</si>
  <si>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</si>
  <si>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</si>
  <si>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</si>
  <si>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</si>
  <si>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</si>
  <si>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</si>
  <si>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</si>
  <si>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</si>
  <si>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</si>
  <si>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</si>
  <si>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</si>
  <si>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</si>
  <si>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</si>
  <si>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</si>
  <si>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</si>
  <si>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</si>
  <si>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</si>
  <si>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</si>
  <si>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</si>
  <si>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</si>
  <si>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</si>
  <si>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</si>
  <si>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</si>
  <si>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</si>
  <si>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</si>
  <si>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</si>
  <si>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</si>
  <si>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</si>
  <si>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</si>
  <si>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</si>
  <si>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</si>
  <si>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</si>
  <si>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</si>
  <si>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</si>
  <si>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</si>
  <si>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</si>
  <si>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</si>
  <si>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</si>
  <si>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</si>
  <si>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</si>
  <si>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</si>
  <si>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</si>
  <si>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</si>
  <si>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</si>
  <si>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</si>
  <si>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</si>
  <si>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</si>
  <si>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</si>
  <si>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</si>
  <si>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</si>
  <si>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</si>
  <si>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</si>
  <si>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</si>
  <si>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</si>
  <si>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</si>
  <si>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</si>
  <si>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</si>
  <si>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</si>
  <si>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</si>
  <si>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</si>
  <si>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</si>
  <si>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</si>
  <si>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</si>
  <si>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</si>
  <si>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</si>
  <si>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</si>
  <si>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</si>
  <si>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</si>
  <si>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</si>
  <si>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</si>
  <si>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</si>
  <si>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</si>
  <si>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</si>
  <si>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</si>
  <si>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</si>
  <si>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</si>
  <si>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</si>
  <si>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</si>
  <si>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</si>
  <si>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</si>
  <si>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</si>
  <si>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</si>
  <si>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</si>
  <si>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</si>
  <si>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</si>
  <si>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</si>
  <si>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</si>
  <si>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</si>
  <si>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</si>
  <si>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</si>
  <si>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</si>
  <si>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</si>
  <si>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</si>
  <si>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</si>
  <si>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</si>
  <si>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</si>
  <si>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</si>
  <si>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</si>
  <si>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</si>
  <si>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</si>
  <si>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</si>
  <si>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</si>
  <si>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</si>
  <si>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</si>
  <si>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</si>
  <si>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</si>
  <si>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</si>
  <si>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</si>
  <si>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</si>
  <si>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</si>
  <si>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</si>
  <si>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</si>
  <si>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</si>
  <si>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</si>
  <si>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</si>
  <si>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</si>
  <si>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</si>
  <si>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</si>
  <si>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</si>
  <si>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</si>
  <si>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</si>
  <si>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</si>
  <si>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</si>
  <si>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</si>
  <si>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</si>
  <si>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</si>
  <si>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</si>
  <si>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</si>
  <si>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</si>
  <si>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</si>
  <si>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</si>
  <si>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</si>
  <si>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</si>
  <si>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</si>
  <si>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</si>
  <si>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</si>
  <si>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</si>
  <si>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</si>
  <si>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</si>
  <si>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</si>
  <si>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</si>
  <si>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</si>
  <si>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</si>
  <si>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</si>
  <si>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</si>
  <si>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</si>
  <si>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</si>
  <si>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</si>
  <si>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</si>
  <si>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</si>
  <si>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</si>
  <si>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</si>
  <si>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</si>
  <si>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</si>
  <si>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</si>
  <si>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</si>
  <si>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</si>
  <si>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</si>
  <si>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</si>
  <si>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</si>
  <si>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</si>
  <si>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</si>
  <si>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</si>
  <si>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</si>
  <si>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</si>
  <si>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</si>
  <si>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</si>
  <si>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</si>
  <si>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</si>
  <si>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</si>
  <si>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</si>
  <si>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</si>
  <si>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</si>
  <si>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</si>
  <si>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</si>
  <si>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</si>
  <si>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</si>
  <si>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</si>
  <si>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</si>
  <si>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</si>
  <si>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</si>
  <si>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</si>
  <si>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</si>
  <si>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</si>
  <si>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</si>
  <si>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</si>
  <si>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</si>
  <si>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</si>
  <si>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</si>
  <si>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</si>
  <si>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</si>
  <si>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</si>
  <si>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</si>
  <si>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</si>
  <si>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</si>
  <si>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</si>
  <si>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</si>
  <si>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</si>
  <si>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</si>
  <si>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</si>
  <si>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</si>
  <si>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</si>
  <si>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</si>
  <si>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</si>
  <si>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</si>
  <si>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</si>
  <si>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</si>
  <si>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</si>
  <si>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</si>
  <si>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</si>
  <si>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</si>
  <si>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</si>
  <si>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</si>
  <si>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</si>
  <si>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</si>
  <si>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</si>
  <si>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</si>
  <si>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</si>
  <si>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</si>
  <si>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</si>
  <si>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</si>
  <si>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</si>
  <si>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</si>
  <si>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</si>
  <si>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</si>
  <si>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</si>
  <si>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</si>
  <si>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</si>
  <si>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</si>
  <si>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</si>
  <si>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</si>
  <si>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</si>
  <si>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</si>
  <si>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</si>
  <si>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</si>
  <si>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</si>
  <si>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</si>
  <si>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</si>
  <si>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</si>
  <si>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</si>
  <si>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</si>
  <si>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</si>
  <si>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</si>
  <si>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</si>
  <si>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</si>
  <si>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</si>
  <si>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</si>
  <si>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</si>
  <si>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</si>
  <si>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</si>
  <si>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</si>
  <si>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</si>
  <si>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</si>
  <si>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</si>
  <si>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</si>
  <si>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</si>
  <si>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</si>
  <si>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</si>
  <si>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</si>
  <si>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</si>
  <si>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</si>
  <si>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</si>
  <si>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</si>
  <si>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</si>
  <si>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</si>
  <si>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</si>
  <si>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</si>
  <si>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</si>
  <si>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</si>
  <si>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</si>
  <si>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</si>
  <si>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</si>
  <si>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</si>
  <si>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</si>
  <si>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</si>
  <si>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</si>
  <si>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</si>
  <si>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</si>
  <si>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</si>
  <si>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</si>
  <si>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</si>
  <si>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</si>
  <si>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</si>
  <si>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</si>
  <si>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</si>
  <si>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</si>
  <si>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</si>
  <si>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</si>
  <si>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</si>
  <si>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</si>
  <si>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</si>
  <si>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</si>
  <si>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</si>
  <si>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</si>
  <si>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</si>
  <si>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</si>
  <si>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</si>
  <si>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</si>
  <si>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</si>
  <si>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</si>
  <si>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</si>
  <si>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</si>
  <si>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</si>
  <si>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</si>
  <si>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</si>
  <si>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</si>
  <si>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</si>
  <si>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</si>
  <si>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</si>
  <si>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</si>
  <si>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</si>
  <si>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</si>
  <si>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</si>
  <si>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</si>
  <si>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</si>
  <si>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</si>
  <si>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</si>
  <si>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</si>
  <si>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</si>
  <si>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</si>
  <si>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</si>
  <si>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</si>
  <si>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</si>
  <si>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</si>
  <si>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</si>
  <si>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</si>
  <si>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</si>
  <si>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</si>
  <si>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</si>
  <si>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</si>
  <si>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</si>
  <si>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</si>
  <si>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</si>
  <si>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</si>
  <si>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</si>
  <si>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</si>
  <si>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</si>
  <si>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</si>
  <si>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</si>
  <si>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</si>
  <si>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</si>
  <si>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</si>
  <si>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</si>
  <si>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</si>
  <si>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</si>
  <si>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</si>
  <si>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</si>
  <si>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</si>
  <si>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</si>
  <si>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</si>
  <si>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</si>
  <si>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</si>
  <si>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</si>
  <si>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</si>
  <si>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</si>
  <si>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</si>
  <si>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</si>
  <si>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</si>
  <si>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</si>
  <si>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</si>
  <si>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</si>
  <si>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</si>
  <si>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</si>
  <si>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</si>
  <si>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</si>
  <si>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</si>
  <si>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</si>
  <si>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</si>
  <si>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</si>
  <si>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</si>
  <si>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</si>
  <si>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</si>
  <si>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</si>
  <si>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</si>
  <si>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</si>
  <si>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</si>
  <si>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</si>
  <si>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</si>
  <si>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</si>
  <si>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</si>
  <si>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</si>
  <si>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</si>
  <si>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</si>
  <si>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</si>
  <si>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</si>
  <si>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</si>
  <si>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</si>
  <si>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</si>
  <si>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</si>
  <si>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</si>
  <si>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</si>
  <si>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</si>
  <si>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</si>
  <si>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</si>
  <si>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</si>
  <si>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</si>
  <si>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</si>
  <si>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</si>
  <si>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</si>
  <si>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</si>
  <si>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</si>
  <si>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</si>
  <si>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</si>
  <si>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</si>
  <si>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</si>
  <si>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</si>
  <si>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</si>
  <si>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</si>
  <si>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</si>
  <si>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</si>
  <si>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</si>
  <si>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</si>
  <si>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</si>
  <si>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</si>
  <si>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</si>
  <si>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</si>
  <si>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</si>
  <si>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</si>
  <si>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</si>
  <si>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</si>
  <si>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</si>
  <si>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</si>
  <si>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</si>
  <si>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</si>
  <si>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</si>
  <si>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</si>
  <si>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</si>
  <si>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</si>
  <si>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</si>
  <si>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</si>
  <si>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</si>
  <si>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</si>
  <si>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</si>
  <si>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</si>
  <si>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</si>
  <si>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</si>
  <si>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</si>
  <si>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</si>
  <si>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</si>
  <si>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</si>
  <si>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</si>
  <si>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</si>
  <si>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</si>
  <si>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</si>
  <si>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</si>
  <si>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</si>
  <si>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</si>
  <si>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</si>
  <si>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</si>
  <si>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</si>
  <si>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</si>
  <si>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</si>
  <si>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</si>
  <si>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</si>
  <si>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</si>
  <si>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</si>
  <si>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</si>
  <si>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</si>
  <si>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</si>
  <si>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</si>
  <si>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</si>
  <si>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</si>
  <si>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</si>
  <si>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</si>
  <si>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</si>
  <si>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</si>
  <si>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</si>
  <si>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</si>
  <si>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</si>
  <si>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</si>
  <si>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</si>
  <si>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</si>
  <si>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</si>
  <si>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</si>
  <si>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</si>
  <si>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</si>
  <si>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</si>
  <si>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</si>
  <si>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</si>
  <si>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</si>
  <si>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</si>
  <si>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</si>
  <si>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</si>
  <si>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</si>
  <si>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</si>
  <si>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</si>
  <si>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</si>
  <si>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</si>
  <si>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</si>
  <si>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</si>
  <si>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</si>
  <si>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</si>
  <si>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</si>
  <si>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</si>
  <si>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</si>
  <si>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</si>
  <si>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</si>
  <si>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</si>
  <si>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</si>
  <si>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</si>
  <si>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</si>
  <si>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</si>
  <si>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</si>
  <si>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</si>
  <si>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</si>
  <si>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</si>
  <si>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</si>
  <si>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</si>
  <si>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</si>
  <si>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</si>
  <si>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</si>
  <si>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</si>
  <si>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</si>
  <si>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</si>
  <si>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</si>
  <si>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</si>
  <si>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</si>
  <si>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</si>
  <si>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</si>
  <si>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</si>
  <si>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</si>
  <si>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</si>
  <si>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</si>
  <si>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</si>
  <si>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</si>
  <si>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</si>
  <si>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</si>
  <si>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</si>
  <si>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</si>
  <si>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</si>
  <si>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</si>
  <si>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</si>
  <si>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</si>
  <si>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</si>
  <si>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</si>
  <si>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</si>
  <si>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</si>
  <si>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</si>
  <si>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</si>
  <si>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</si>
  <si>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</si>
  <si>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</si>
  <si>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</si>
  <si>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</si>
  <si>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</si>
  <si>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</si>
  <si>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</si>
  <si>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</si>
  <si>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</si>
  <si>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</si>
  <si>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</si>
  <si>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</si>
  <si>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</si>
  <si>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</si>
  <si>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</si>
  <si>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</si>
  <si>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</si>
  <si>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</si>
  <si>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</si>
  <si>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</si>
  <si>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</si>
  <si>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</si>
  <si>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</si>
  <si>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</si>
  <si>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</si>
  <si>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</si>
  <si>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</si>
  <si>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</si>
  <si>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</si>
  <si>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</si>
  <si>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</si>
  <si>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</si>
  <si>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</si>
  <si>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</si>
  <si>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</si>
  <si>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</si>
  <si>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</si>
  <si>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</si>
  <si>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</si>
  <si>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</si>
  <si>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</si>
  <si>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</si>
  <si>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</si>
  <si>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</si>
  <si>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</si>
  <si>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</si>
  <si>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</si>
  <si>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</si>
  <si>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</si>
  <si>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</si>
  <si>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</si>
  <si>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</si>
  <si>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</si>
  <si>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</si>
  <si>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</si>
  <si>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</si>
  <si>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</si>
  <si>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</si>
  <si>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</si>
  <si>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</si>
  <si>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</si>
  <si>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</si>
  <si>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</si>
  <si>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</si>
  <si>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</si>
  <si>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</si>
  <si>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</si>
  <si>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</si>
  <si>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</si>
  <si>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</si>
  <si>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</si>
  <si>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</si>
  <si>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</si>
  <si>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</si>
  <si>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</si>
  <si>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</si>
  <si>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</si>
  <si>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</si>
  <si>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</si>
  <si>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</si>
  <si>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</si>
  <si>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</si>
  <si>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</si>
  <si>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</si>
  <si>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</si>
  <si>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</si>
  <si>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</si>
  <si>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</si>
  <si>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</si>
  <si>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</si>
  <si>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</si>
  <si>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</si>
  <si>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</si>
  <si>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</si>
  <si>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</si>
  <si>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</si>
  <si>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</si>
  <si>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</si>
  <si>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</si>
  <si>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</si>
  <si>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</si>
  <si>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</si>
  <si>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</si>
  <si>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</si>
  <si>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</si>
  <si>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</si>
  <si>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</si>
  <si>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</si>
  <si>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</si>
  <si>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</si>
  <si>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</si>
  <si>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</si>
  <si>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</si>
  <si>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</si>
  <si>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</si>
  <si>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</si>
  <si>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</si>
  <si>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</si>
  <si>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</si>
  <si>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</si>
  <si>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</si>
  <si>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</si>
  <si>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</si>
  <si>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</si>
  <si>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</si>
  <si>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</si>
  <si>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</si>
  <si>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</si>
  <si>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</si>
  <si>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</si>
  <si>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</si>
  <si>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</si>
  <si>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</si>
  <si>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</si>
  <si>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</si>
  <si>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</si>
  <si>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</si>
  <si>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</si>
  <si>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</si>
  <si>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</si>
  <si>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</si>
  <si>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</si>
  <si>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</si>
  <si>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</si>
  <si>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</si>
  <si>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</si>
  <si>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</si>
  <si>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</si>
  <si>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</si>
  <si>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</si>
  <si>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</si>
  <si>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</si>
  <si>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</si>
  <si>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</si>
  <si>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</si>
  <si>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</si>
  <si>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</si>
  <si>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</si>
  <si>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</si>
  <si>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</si>
  <si>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</si>
  <si>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</si>
  <si>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</si>
  <si>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</si>
  <si>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</si>
  <si>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</si>
  <si>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</si>
  <si>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</si>
  <si>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</si>
  <si>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</si>
  <si>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</si>
  <si>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</si>
  <si>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</si>
  <si>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</si>
  <si>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</si>
  <si>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</si>
  <si>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</si>
  <si>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</si>
  <si>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</si>
  <si>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</si>
  <si>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</si>
  <si>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</si>
  <si>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</si>
  <si>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</si>
  <si>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</si>
  <si>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</si>
  <si>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</si>
  <si>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</si>
  <si>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</si>
  <si>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</si>
  <si>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</si>
  <si>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</si>
  <si>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</si>
  <si>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</si>
  <si>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</si>
  <si>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</si>
  <si>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</si>
  <si>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</si>
  <si>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</si>
  <si>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</si>
  <si>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</si>
  <si>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</si>
  <si>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</si>
  <si>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</si>
  <si>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</si>
  <si>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</si>
  <si>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</si>
  <si>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</si>
  <si>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</si>
  <si>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</si>
  <si>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</si>
  <si>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</si>
  <si>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</si>
  <si>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</si>
  <si>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</si>
  <si>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</si>
  <si>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</si>
  <si>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</si>
  <si>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</si>
  <si>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</si>
  <si>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</si>
  <si>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</si>
  <si>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</si>
  <si>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</si>
  <si>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</si>
  <si>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</si>
  <si>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</si>
  <si>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</si>
  <si>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</si>
  <si>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</si>
  <si>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</si>
  <si>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</si>
  <si>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</si>
  <si>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</si>
  <si>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</si>
  <si>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</si>
  <si>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</si>
  <si>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</si>
  <si>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</si>
  <si>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</si>
  <si>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</si>
  <si>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</si>
  <si>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</si>
  <si>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</si>
  <si>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</si>
  <si>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</si>
  <si>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</si>
  <si>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</si>
  <si>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</si>
  <si>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</si>
  <si>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</si>
  <si>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</si>
  <si>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</si>
  <si>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</si>
  <si>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</si>
  <si>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</si>
  <si>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</si>
  <si>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</si>
  <si>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</si>
  <si>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</si>
  <si>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</si>
  <si>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</si>
  <si>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</si>
  <si>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</si>
  <si>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</si>
  <si>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</si>
  <si>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</si>
  <si>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</si>
  <si>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</si>
  <si>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</si>
  <si>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</si>
  <si>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</si>
  <si>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</si>
  <si>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</si>
  <si>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</si>
  <si>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</si>
  <si>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</si>
  <si>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</si>
  <si>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</si>
  <si>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</si>
  <si>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</si>
  <si>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</si>
  <si>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</si>
  <si>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</si>
  <si>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</si>
  <si>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</si>
  <si>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</si>
  <si>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</si>
  <si>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</si>
  <si>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</si>
  <si>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</si>
  <si>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</si>
  <si>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</si>
  <si>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</si>
  <si>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</si>
  <si>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</si>
  <si>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</si>
  <si>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</si>
  <si>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</si>
  <si>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</si>
  <si>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</si>
  <si>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</si>
  <si>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</si>
  <si>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</si>
  <si>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</si>
  <si>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</si>
  <si>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</si>
  <si>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</si>
  <si>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</si>
  <si>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</si>
  <si>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</si>
  <si>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</si>
  <si>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</si>
  <si>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</si>
  <si>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</si>
  <si>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</si>
  <si>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</si>
  <si>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</si>
  <si>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</si>
  <si>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</si>
  <si>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</si>
  <si>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</si>
  <si>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</si>
  <si>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</si>
  <si>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</si>
  <si>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</si>
  <si>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</si>
  <si>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</si>
  <si>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</si>
  <si>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</si>
  <si>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</si>
  <si>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</si>
  <si>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</si>
  <si>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</si>
  <si>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</si>
  <si>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</si>
  <si>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</si>
  <si>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</si>
  <si>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</si>
  <si>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</si>
  <si>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</si>
  <si>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</si>
  <si>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</si>
  <si>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</si>
  <si>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</si>
  <si>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</si>
  <si>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</si>
  <si>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</si>
  <si>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</si>
  <si>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</si>
  <si>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</si>
  <si>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</si>
  <si>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</si>
  <si>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</si>
  <si>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</si>
  <si>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</si>
  <si>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</si>
  <si>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</si>
  <si>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</si>
  <si>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</si>
  <si>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</si>
  <si>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</si>
  <si>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</si>
  <si>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</si>
  <si>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</si>
  <si>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</si>
  <si>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</si>
  <si>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</si>
  <si>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</si>
  <si>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</si>
  <si>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</si>
  <si>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</si>
  <si>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</si>
  <si>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</si>
  <si>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</si>
  <si>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</si>
  <si>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</si>
  <si>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</si>
  <si>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</si>
  <si>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</si>
  <si>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</si>
  <si>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</si>
  <si>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</si>
  <si>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</si>
  <si>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</si>
  <si>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</si>
  <si>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</si>
  <si>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</si>
  <si>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</si>
  <si>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</si>
  <si>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</si>
  <si>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</si>
  <si>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</si>
  <si>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</si>
  <si>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</si>
  <si>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</si>
  <si>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</si>
  <si>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</si>
  <si>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</si>
  <si>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</si>
  <si>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</si>
  <si>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</si>
  <si>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</si>
  <si>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</si>
  <si>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</si>
  <si>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</si>
  <si>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</si>
  <si>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</si>
  <si>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</si>
  <si>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</si>
  <si>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</si>
  <si>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</si>
  <si>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</si>
  <si>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</si>
  <si>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</si>
  <si>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</si>
  <si>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</si>
  <si>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</si>
  <si>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</si>
  <si>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</si>
  <si>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</si>
  <si>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</si>
  <si>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</si>
  <si>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</si>
  <si>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</si>
  <si>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</si>
  <si>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</si>
  <si>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</si>
  <si>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</si>
  <si>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</si>
  <si>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</si>
  <si>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</si>
  <si>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</si>
  <si>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</si>
  <si>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</si>
  <si>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</si>
  <si>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</si>
  <si>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</si>
  <si>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</si>
  <si>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</si>
  <si>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</si>
  <si>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</si>
  <si>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</si>
  <si>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</si>
  <si>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</si>
  <si>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</si>
  <si>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</si>
  <si>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</si>
  <si>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</si>
  <si>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</si>
  <si>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</si>
  <si>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</si>
  <si>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</si>
  <si>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</si>
  <si>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</si>
  <si>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</si>
  <si>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</si>
  <si>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</si>
  <si>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</si>
  <si>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</si>
  <si>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</si>
  <si>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</si>
  <si>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</si>
  <si>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</si>
  <si>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</si>
  <si>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</si>
  <si>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</si>
  <si>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</si>
  <si>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</si>
  <si>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</si>
  <si>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</si>
  <si>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</si>
  <si>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</si>
  <si>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</si>
  <si>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</si>
  <si>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</si>
  <si>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</si>
  <si>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</si>
  <si>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</si>
  <si>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</si>
  <si>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</si>
  <si>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</si>
  <si>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</si>
  <si>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</si>
  <si>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</si>
  <si>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</si>
  <si>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</si>
  <si>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</si>
  <si>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</si>
  <si>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</si>
  <si>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</si>
  <si>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</si>
  <si>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</si>
  <si>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</si>
  <si>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</si>
  <si>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</si>
  <si>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</si>
  <si>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</si>
  <si>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</si>
  <si>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</si>
  <si>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</si>
  <si>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</si>
  <si>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</si>
  <si>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</si>
  <si>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</si>
  <si>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</si>
  <si>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</si>
  <si>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</si>
  <si>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</si>
  <si>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</si>
  <si>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</si>
  <si>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</si>
  <si>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</si>
  <si>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</si>
  <si>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</si>
  <si>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</si>
  <si>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</si>
  <si>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</si>
  <si>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</si>
  <si>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</si>
  <si>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</si>
  <si>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</si>
  <si>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</si>
  <si>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</si>
  <si>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</si>
  <si>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</si>
  <si>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</si>
  <si>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</si>
  <si>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</si>
  <si>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</si>
  <si>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</si>
  <si>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</si>
  <si>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</si>
  <si>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</si>
  <si>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</si>
  <si>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</si>
  <si>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</si>
  <si>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</si>
  <si>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</si>
  <si>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</si>
  <si>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</si>
  <si>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</si>
  <si>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</si>
  <si>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</si>
  <si>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</si>
  <si>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</si>
  <si>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</si>
  <si>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</si>
  <si>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</si>
  <si>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</si>
  <si>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</si>
  <si>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</si>
  <si>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</si>
  <si>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</si>
  <si>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</si>
  <si>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</si>
  <si>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</si>
  <si>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</si>
  <si>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</si>
  <si>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</si>
  <si>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</si>
  <si>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</si>
  <si>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</si>
  <si>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</si>
  <si>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</si>
  <si>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</si>
  <si>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</si>
  <si>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</si>
  <si>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</si>
  <si>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</si>
  <si>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</si>
  <si>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</si>
  <si>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</si>
  <si>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</si>
  <si>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</si>
  <si>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</si>
  <si>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</si>
  <si>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</si>
  <si>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</si>
  <si>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</si>
  <si>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</si>
  <si>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</si>
  <si>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</si>
  <si>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</si>
  <si>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</si>
  <si>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</si>
  <si>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</si>
  <si>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</si>
  <si>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</si>
  <si>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</si>
  <si>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</si>
  <si>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</si>
  <si>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</si>
  <si>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</si>
  <si>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</si>
  <si>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</si>
  <si>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</si>
  <si>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</si>
  <si>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</si>
  <si>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</si>
  <si>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</si>
  <si>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</si>
  <si>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</si>
  <si>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</si>
  <si>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</si>
  <si>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</si>
  <si>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</si>
  <si>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</si>
  <si>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</si>
  <si>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</si>
  <si>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</si>
  <si>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</si>
  <si>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</si>
  <si>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</si>
  <si>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</si>
  <si>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</si>
  <si>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</si>
  <si>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</si>
  <si>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</si>
  <si>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</si>
  <si>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</si>
  <si>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</si>
  <si>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</si>
  <si>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</si>
  <si>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</si>
  <si>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</si>
  <si>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</si>
  <si>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</si>
  <si>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</si>
  <si>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</si>
  <si>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</si>
  <si>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</si>
  <si>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</si>
  <si>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</si>
  <si>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</si>
  <si>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</si>
  <si>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</si>
  <si>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</si>
  <si>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</si>
  <si>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</si>
  <si>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</si>
  <si>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</si>
  <si>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</si>
  <si>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</si>
  <si>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</si>
  <si>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</si>
  <si>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</si>
  <si>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</si>
  <si>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</si>
  <si>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</si>
  <si>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</si>
  <si>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</si>
  <si>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</si>
  <si>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</si>
  <si>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</si>
  <si>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</si>
  <si>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</si>
  <si>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</si>
  <si>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</si>
  <si>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</si>
  <si>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</si>
  <si>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</si>
  <si>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</si>
  <si>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</si>
  <si>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</si>
  <si>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</si>
  <si>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</si>
  <si>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</si>
  <si>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</si>
  <si>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</si>
  <si>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</si>
  <si>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</si>
  <si>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</si>
  <si>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</si>
  <si>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</si>
  <si>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</si>
  <si>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</si>
  <si>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</si>
  <si>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</si>
  <si>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</si>
  <si>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</si>
  <si>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</si>
  <si>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</si>
  <si>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</si>
  <si>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</si>
  <si>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</si>
  <si>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</si>
  <si>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</si>
  <si>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</si>
  <si>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</si>
  <si>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</si>
  <si>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</si>
  <si>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</si>
  <si>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</si>
  <si>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</si>
  <si>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</si>
  <si>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</si>
  <si>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</si>
  <si>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</si>
  <si>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</si>
  <si>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</si>
  <si>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</si>
  <si>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</si>
  <si>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</si>
  <si>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</si>
  <si>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</si>
  <si>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</si>
  <si>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</si>
  <si>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</si>
  <si>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</si>
  <si>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</si>
  <si>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</si>
  <si>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</si>
  <si>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</si>
  <si>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</si>
  <si>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</si>
  <si>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</si>
  <si>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</si>
  <si>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</si>
  <si>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</si>
  <si>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</si>
  <si>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</si>
  <si>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</si>
  <si>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</si>
  <si>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</si>
  <si>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</si>
  <si>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</si>
  <si>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</si>
  <si>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</si>
  <si>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</si>
  <si>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</si>
  <si>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</si>
  <si>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</si>
  <si>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</si>
  <si>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</si>
  <si>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</si>
  <si>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</si>
  <si>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</si>
  <si>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</si>
  <si>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</si>
  <si>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</si>
  <si>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</si>
  <si>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</si>
  <si>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</si>
  <si>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</si>
  <si>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</si>
  <si>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</si>
  <si>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</si>
  <si>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</si>
  <si>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</si>
  <si>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</si>
  <si>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</si>
  <si>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</si>
  <si>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</si>
  <si>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</si>
  <si>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</si>
  <si>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</si>
  <si>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</si>
  <si>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</si>
  <si>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</si>
  <si>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</si>
  <si>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</si>
  <si>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</si>
  <si>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</si>
  <si>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</si>
  <si>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</si>
  <si>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</si>
  <si>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</si>
  <si>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</si>
  <si>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</si>
  <si>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</si>
  <si>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</si>
  <si>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</si>
  <si>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</si>
  <si>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</si>
  <si>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</si>
  <si>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</si>
  <si>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</si>
  <si>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</si>
  <si>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</si>
  <si>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</si>
  <si>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</si>
  <si>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</si>
  <si>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</si>
  <si>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</si>
  <si>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</si>
  <si>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</si>
  <si>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</si>
  <si>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</si>
  <si>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</si>
  <si>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</si>
  <si>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</si>
  <si>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</si>
  <si>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</si>
  <si>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</si>
  <si>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</si>
  <si>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</si>
  <si>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</si>
  <si>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</si>
  <si>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</si>
  <si>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</si>
  <si>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</si>
  <si>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</si>
  <si>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</si>
  <si>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</si>
  <si>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</si>
  <si>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</si>
  <si>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</si>
  <si>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</si>
  <si>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</si>
  <si>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</si>
  <si>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</si>
  <si>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</si>
  <si>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</si>
  <si>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</si>
  <si>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</si>
  <si>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</si>
  <si>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</si>
  <si>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</si>
  <si>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</si>
  <si>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</si>
  <si>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</si>
  <si>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</si>
  <si>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</si>
  <si>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</si>
  <si>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</si>
  <si>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</si>
  <si>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</si>
  <si>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</si>
  <si>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</si>
  <si>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</si>
  <si>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</si>
  <si>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</si>
  <si>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</si>
  <si>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</si>
  <si>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</si>
  <si>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</si>
  <si>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</si>
  <si>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</si>
  <si>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</si>
  <si>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</si>
  <si>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</si>
  <si>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</si>
  <si>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</si>
  <si>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</si>
  <si>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</si>
  <si>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</si>
  <si>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</si>
  <si>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</si>
  <si>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</si>
  <si>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</si>
  <si>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</si>
  <si>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</si>
  <si>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</si>
  <si>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</si>
  <si>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</si>
  <si>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</si>
  <si>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</si>
  <si>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</si>
  <si>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</si>
  <si>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</si>
  <si>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</si>
  <si>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</si>
  <si>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</si>
  <si>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</si>
  <si>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</si>
  <si>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</si>
  <si>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</si>
  <si>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</si>
  <si>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</si>
  <si>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</si>
  <si>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</si>
  <si>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</si>
  <si>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</si>
  <si>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</si>
  <si>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</si>
  <si>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</si>
  <si>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</si>
  <si>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</si>
  <si>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</si>
  <si>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</si>
  <si>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</si>
  <si>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</si>
  <si>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</si>
  <si>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</si>
  <si>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</si>
  <si>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</si>
  <si>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</si>
  <si>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</si>
  <si>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</si>
  <si>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</si>
  <si>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</si>
  <si>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</si>
  <si>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</si>
  <si>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</si>
  <si>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</si>
  <si>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</si>
  <si>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</si>
  <si>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</si>
  <si>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</si>
  <si>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</si>
  <si>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</si>
  <si>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</si>
  <si>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</si>
  <si>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</si>
  <si>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</si>
  <si>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</si>
  <si>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</si>
  <si>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</si>
  <si>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</si>
  <si>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</si>
  <si>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</si>
  <si>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</si>
  <si>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</si>
  <si>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</si>
  <si>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</si>
  <si>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</si>
  <si>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</si>
  <si>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</si>
  <si>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</si>
  <si>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</si>
  <si>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</si>
  <si>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</si>
  <si>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</si>
  <si>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</si>
  <si>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</si>
  <si>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</si>
  <si>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</si>
  <si>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</si>
  <si>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</si>
  <si>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</si>
  <si>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</si>
  <si>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</si>
  <si>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</si>
  <si>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</si>
  <si>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</si>
  <si>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</si>
  <si>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</si>
  <si>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</si>
  <si>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</si>
  <si>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</si>
  <si>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</si>
  <si>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</si>
  <si>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</si>
  <si>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</si>
  <si>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</si>
  <si>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</si>
  <si>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</si>
  <si>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</si>
  <si>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</si>
  <si>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</si>
  <si>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</si>
  <si>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</si>
  <si>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</si>
  <si>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</si>
  <si>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</si>
  <si>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</si>
  <si>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</si>
  <si>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</si>
  <si>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</si>
  <si>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</si>
  <si>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</si>
  <si>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</si>
  <si>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</si>
  <si>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</si>
  <si>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</si>
  <si>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</si>
  <si>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</si>
  <si>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</si>
  <si>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</si>
  <si>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</si>
  <si>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</si>
  <si>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</si>
  <si>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</si>
  <si>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</si>
  <si>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</si>
  <si>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</si>
  <si>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</si>
  <si>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</si>
  <si>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</si>
  <si>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</si>
  <si>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</si>
  <si>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</si>
  <si>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</si>
  <si>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</si>
  <si>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</si>
  <si>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</si>
  <si>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</si>
  <si>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</si>
  <si>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</si>
  <si>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</si>
  <si>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</si>
  <si>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</si>
  <si>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</si>
  <si>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</si>
  <si>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</si>
  <si>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</si>
  <si>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</si>
  <si>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</si>
  <si>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</si>
  <si>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</si>
  <si>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</si>
  <si>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</si>
  <si>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</si>
  <si>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</si>
  <si>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</si>
  <si>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</si>
  <si>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</si>
  <si>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</si>
  <si>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</si>
  <si>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</si>
  <si>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</si>
  <si>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</si>
  <si>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</si>
  <si>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</si>
  <si>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</si>
  <si>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</si>
  <si>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</si>
  <si>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</si>
  <si>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</si>
  <si>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</si>
  <si>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</si>
  <si>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</si>
  <si>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</si>
  <si>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</si>
  <si>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</si>
  <si>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</si>
  <si>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</si>
  <si>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</si>
  <si>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</si>
  <si>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</si>
  <si>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</si>
  <si>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</si>
  <si>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</si>
  <si>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</si>
  <si>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</si>
  <si>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</si>
  <si>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</si>
  <si>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</si>
  <si>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</si>
  <si>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</si>
  <si>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</si>
  <si>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</si>
  <si>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</si>
  <si>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</si>
  <si>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</si>
  <si>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</si>
  <si>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</si>
  <si>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</si>
  <si>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</si>
  <si>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</si>
  <si>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</si>
  <si>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</si>
  <si>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</si>
  <si>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</si>
  <si>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</si>
  <si>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</si>
  <si>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</si>
  <si>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</si>
  <si>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</si>
  <si>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</si>
  <si>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</si>
  <si>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</si>
  <si>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</si>
  <si>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</si>
  <si>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</si>
  <si>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</si>
  <si>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</si>
  <si>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</si>
  <si>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</si>
  <si>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</si>
  <si>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</si>
  <si>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</si>
  <si>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</si>
  <si>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</si>
  <si>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</si>
  <si>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</si>
  <si>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</si>
  <si>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</si>
  <si>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</si>
  <si>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</si>
  <si>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</si>
  <si>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</si>
  <si>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</si>
  <si>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</si>
  <si>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</si>
  <si>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</si>
  <si>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</si>
  <si>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</si>
  <si>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</si>
  <si>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</si>
  <si>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</si>
  <si>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</si>
  <si>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</si>
  <si>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</si>
  <si>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</si>
  <si>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</si>
  <si>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</si>
  <si>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</si>
  <si>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</si>
  <si>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</si>
  <si>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</si>
  <si>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</si>
  <si>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</si>
  <si>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</si>
  <si>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</si>
  <si>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</si>
  <si>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</si>
  <si>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</si>
  <si>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</si>
  <si>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</si>
  <si>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</si>
  <si>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</si>
  <si>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</si>
  <si>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</si>
  <si>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</si>
  <si>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</si>
  <si>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</si>
  <si>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</si>
  <si>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</si>
  <si>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</si>
  <si>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</si>
  <si>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</si>
  <si>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</si>
  <si>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</si>
  <si>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</si>
  <si>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</si>
  <si>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</si>
  <si>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</si>
  <si>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</si>
  <si>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</si>
  <si>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</si>
  <si>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</si>
  <si>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</si>
  <si>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</si>
  <si>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</si>
  <si>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</si>
  <si>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</si>
  <si>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</si>
  <si>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</si>
  <si>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</si>
  <si>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</si>
  <si>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</si>
  <si>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</si>
  <si>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</si>
  <si>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</si>
  <si>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</si>
  <si>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</si>
  <si>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</si>
  <si>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</si>
  <si>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</si>
  <si>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</si>
  <si>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</si>
  <si>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</si>
  <si>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</si>
  <si>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</si>
  <si>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</si>
  <si>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</si>
  <si>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</si>
  <si>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</si>
  <si>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</si>
  <si>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</si>
  <si>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</si>
  <si>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</si>
  <si>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</si>
  <si>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</si>
  <si>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</si>
  <si>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</si>
  <si>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</si>
  <si>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</si>
  <si>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</si>
  <si>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</si>
  <si>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</si>
  <si>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</si>
  <si>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</si>
  <si>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</si>
  <si>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</si>
  <si>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</si>
  <si>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</si>
  <si>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</si>
  <si>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</si>
  <si>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</si>
  <si>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</si>
  <si>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</si>
  <si>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</si>
  <si>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</si>
  <si>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</si>
  <si>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</si>
  <si>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</si>
  <si>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</si>
  <si>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</si>
  <si>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</si>
  <si>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</si>
  <si>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</si>
  <si>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</si>
  <si>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</si>
  <si>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</si>
  <si>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</si>
  <si>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</si>
  <si>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</si>
  <si>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</si>
  <si>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</si>
  <si>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</si>
  <si>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</si>
  <si>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</si>
  <si>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</si>
  <si>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</si>
  <si>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</si>
  <si>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</si>
  <si>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</si>
  <si>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</si>
  <si>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</si>
  <si>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</si>
  <si>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</si>
  <si>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</si>
  <si>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</si>
  <si>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</si>
  <si>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</si>
  <si>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</si>
  <si>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</si>
  <si>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</si>
  <si>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</si>
  <si>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</si>
  <si>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</si>
  <si>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</si>
  <si>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</si>
  <si>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</si>
  <si>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</si>
  <si>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</si>
  <si>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</si>
  <si>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</si>
  <si>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</si>
  <si>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</si>
  <si>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</si>
  <si>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</si>
  <si>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</si>
  <si>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</si>
  <si>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</si>
  <si>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</si>
  <si>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</si>
  <si>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</si>
  <si>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</si>
  <si>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</si>
  <si>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</si>
  <si>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</si>
  <si>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</si>
  <si>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</si>
  <si>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</si>
  <si>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</si>
  <si>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</si>
  <si>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</si>
  <si>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</si>
  <si>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</si>
  <si>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</si>
  <si>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</si>
  <si>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</si>
  <si>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</si>
  <si>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</si>
  <si>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</si>
  <si>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</si>
  <si>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</si>
  <si>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</si>
  <si>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</si>
  <si>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</si>
  <si>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</si>
  <si>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</si>
  <si>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</si>
  <si>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</si>
  <si>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</si>
  <si>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</si>
  <si>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</si>
  <si>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</si>
  <si>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</si>
  <si>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</si>
  <si>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</si>
  <si>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</si>
  <si>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</si>
  <si>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</si>
  <si>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</si>
  <si>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</si>
  <si>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</si>
  <si>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</si>
  <si>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</si>
  <si>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</si>
  <si>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</si>
  <si>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</si>
  <si>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</si>
  <si>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</si>
  <si>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</si>
  <si>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</si>
  <si>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</si>
  <si>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</si>
  <si>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</si>
  <si>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</si>
  <si>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</si>
  <si>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</si>
  <si>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</si>
  <si>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</si>
  <si>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</si>
  <si>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</si>
  <si>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</si>
  <si>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</si>
  <si>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</si>
  <si>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</si>
  <si>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</si>
  <si>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</si>
  <si>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</si>
  <si>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</si>
  <si>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</si>
  <si>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</si>
  <si>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</si>
  <si>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</si>
  <si>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</si>
  <si>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</si>
  <si>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</si>
  <si>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</si>
  <si>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</si>
  <si>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</si>
  <si>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</si>
  <si>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</si>
  <si>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</si>
  <si>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</si>
  <si>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</si>
  <si>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</si>
  <si>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</si>
  <si>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</si>
  <si>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</si>
  <si>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</si>
  <si>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</si>
  <si>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</si>
  <si>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</si>
  <si>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</si>
  <si>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</si>
  <si>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</si>
  <si>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</si>
  <si>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</si>
  <si>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</si>
  <si>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</si>
  <si>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</si>
  <si>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</si>
  <si>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</si>
  <si>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</si>
  <si>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</si>
  <si>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</si>
  <si>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</si>
  <si>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</si>
  <si>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</si>
  <si>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</si>
  <si>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</si>
  <si>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</si>
  <si>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</si>
  <si>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</si>
  <si>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</si>
  <si>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</si>
  <si>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</si>
  <si>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</si>
  <si>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</si>
  <si>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</si>
  <si>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</si>
  <si>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</si>
  <si>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</si>
  <si>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</si>
  <si>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</si>
  <si>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</si>
  <si>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</si>
  <si>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</si>
  <si>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</si>
  <si>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</si>
  <si>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</si>
  <si>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</si>
  <si>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</si>
  <si>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</si>
  <si>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</si>
  <si>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</si>
  <si>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</si>
  <si>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</si>
  <si>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</si>
  <si>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</si>
  <si>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</si>
  <si>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</si>
  <si>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</si>
  <si>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</si>
  <si>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</si>
  <si>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</si>
  <si>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</si>
  <si>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</si>
  <si>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</si>
  <si>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</si>
  <si>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</si>
  <si>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</si>
  <si>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</si>
  <si>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</si>
  <si>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</si>
  <si>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</si>
  <si>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</si>
  <si>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</si>
  <si>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</si>
  <si>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</si>
  <si>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</si>
  <si>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</si>
  <si>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</si>
  <si>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</si>
  <si>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</si>
  <si>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</si>
  <si>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</si>
  <si>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</si>
  <si>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</si>
  <si>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</si>
  <si>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</si>
  <si>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</si>
  <si>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</si>
  <si>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</si>
  <si>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</si>
  <si>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</si>
  <si>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</si>
  <si>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</si>
  <si>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</si>
  <si>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</si>
  <si>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</si>
  <si>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</si>
  <si>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</si>
  <si>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</si>
  <si>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</si>
  <si>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</si>
  <si>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</si>
  <si>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</si>
  <si>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</si>
  <si>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</si>
  <si>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</si>
  <si>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</si>
  <si>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</si>
  <si>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</si>
  <si>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</si>
  <si>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</si>
  <si>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</si>
  <si>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</si>
  <si>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</si>
  <si>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</si>
  <si>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</si>
  <si>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</si>
  <si>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</si>
  <si>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</si>
  <si>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</si>
  <si>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</si>
  <si>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</si>
  <si>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</si>
  <si>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</si>
  <si>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</si>
  <si>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</si>
  <si>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</si>
  <si>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</si>
  <si>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</si>
  <si>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</si>
  <si>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</si>
  <si>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</si>
  <si>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</si>
  <si>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</si>
  <si>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</si>
  <si>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</si>
  <si>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</si>
  <si>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</si>
  <si>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</si>
  <si>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</si>
  <si>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</si>
  <si>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</si>
  <si>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</si>
  <si>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</si>
  <si>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</si>
  <si>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</si>
  <si>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</si>
  <si>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</si>
  <si>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</si>
  <si>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</si>
  <si>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</si>
  <si>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</si>
  <si>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</si>
  <si>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</si>
  <si>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</si>
  <si>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</si>
  <si>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</si>
  <si>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</si>
  <si>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</si>
  <si>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</si>
  <si>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</si>
  <si>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</si>
  <si>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</si>
  <si>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</si>
  <si>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</si>
  <si>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</si>
  <si>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</si>
  <si>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</si>
  <si>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</si>
  <si>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</si>
  <si>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</si>
  <si>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</si>
  <si>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</si>
  <si>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</si>
  <si>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</si>
  <si>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</si>
  <si>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</si>
  <si>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</si>
  <si>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</si>
  <si>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</si>
  <si>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</si>
  <si>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</si>
  <si>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</si>
  <si>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</si>
  <si>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</si>
  <si>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</si>
  <si>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</si>
  <si>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</si>
  <si>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</si>
  <si>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</si>
  <si>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</si>
  <si>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</si>
  <si>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</si>
  <si>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</si>
  <si>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</si>
  <si>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</si>
  <si>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</si>
  <si>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</si>
  <si>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</si>
  <si>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</si>
  <si>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</si>
  <si>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</si>
  <si>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</si>
  <si>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</si>
  <si>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</si>
  <si>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</si>
  <si>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</si>
  <si>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</si>
  <si>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</si>
  <si>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</si>
  <si>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</si>
  <si>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</si>
  <si>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</si>
  <si>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</si>
  <si>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</si>
  <si>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</si>
  <si>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</si>
  <si>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</si>
  <si>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</si>
  <si>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</si>
  <si>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</si>
  <si>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</si>
  <si>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</si>
  <si>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</si>
  <si>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</si>
  <si>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</si>
  <si>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</si>
  <si>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</si>
  <si>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</si>
  <si>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</si>
  <si>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</si>
  <si>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</si>
  <si>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</si>
  <si>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</si>
  <si>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</si>
  <si>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</si>
  <si>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</si>
  <si>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</si>
  <si>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</si>
  <si>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</si>
  <si>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</si>
  <si>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</si>
  <si>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</si>
  <si>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</si>
  <si>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</si>
  <si>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</si>
  <si>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</si>
  <si>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</si>
  <si>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</si>
  <si>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</si>
  <si>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</si>
  <si>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</si>
  <si>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</si>
  <si>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</si>
  <si>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</si>
  <si>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</si>
  <si>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</si>
  <si>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</si>
  <si>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</si>
  <si>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</si>
  <si>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</si>
  <si>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</si>
  <si>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</si>
  <si>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</si>
  <si>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</si>
  <si>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</si>
  <si>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</si>
  <si>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</si>
  <si>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</si>
  <si>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</si>
  <si>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</si>
  <si>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</si>
  <si>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</si>
  <si>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</si>
  <si>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</si>
  <si>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</si>
  <si>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</si>
  <si>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</si>
  <si>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</si>
  <si>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</si>
  <si>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</si>
  <si>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</si>
  <si>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</si>
  <si>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</si>
  <si>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</si>
  <si>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</si>
  <si>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</si>
  <si>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</si>
  <si>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</si>
  <si>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</si>
  <si>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</si>
  <si>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</si>
  <si>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</si>
  <si>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</si>
  <si>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</si>
  <si>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</si>
  <si>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</si>
  <si>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</si>
  <si>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</si>
  <si>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</si>
  <si>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</si>
  <si>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</si>
  <si>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</si>
  <si>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</si>
  <si>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</si>
  <si>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</si>
  <si>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</si>
  <si>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</si>
  <si>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</si>
  <si>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</si>
  <si>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</si>
  <si>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</si>
  <si>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</si>
  <si>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</si>
  <si>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</si>
  <si>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</si>
  <si>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</si>
  <si>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</si>
  <si>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</si>
  <si>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</si>
  <si>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</si>
  <si>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</si>
  <si>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</si>
  <si>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</si>
  <si>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</si>
  <si>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</si>
  <si>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</si>
  <si>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</si>
  <si>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</si>
  <si>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</si>
  <si>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</si>
  <si>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</si>
  <si>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</si>
  <si>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</si>
  <si>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</si>
  <si>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</si>
  <si>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</si>
  <si>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</si>
  <si>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</si>
  <si>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</si>
  <si>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</si>
  <si>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</si>
  <si>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</si>
  <si>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</si>
  <si>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</si>
  <si>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</si>
  <si>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</si>
  <si>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</si>
  <si>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</si>
  <si>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</si>
  <si>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</si>
  <si>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</si>
  <si>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</si>
  <si>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</si>
  <si>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</si>
  <si>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</si>
  <si>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</si>
  <si>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</si>
  <si>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</si>
  <si>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</si>
  <si>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</si>
  <si>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</si>
  <si>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</si>
  <si>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</si>
  <si>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</si>
  <si>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</si>
  <si>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</si>
  <si>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</si>
  <si>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</si>
  <si>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</si>
  <si>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</si>
  <si>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</si>
  <si>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</si>
  <si>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</si>
  <si>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</si>
  <si>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</si>
  <si>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</si>
  <si>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</si>
  <si>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</si>
  <si>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</si>
  <si>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</si>
  <si>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</si>
  <si>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</si>
  <si>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</si>
  <si>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</si>
  <si>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</si>
  <si>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</si>
  <si>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</si>
  <si>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</si>
  <si>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</si>
  <si>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</si>
  <si>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</si>
  <si>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</si>
  <si>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</si>
  <si>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</si>
  <si>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</si>
  <si>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</si>
  <si>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</si>
  <si>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</si>
  <si>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</si>
  <si>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</si>
  <si>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</si>
  <si>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</si>
  <si>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</si>
  <si>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</si>
  <si>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</si>
  <si>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</si>
  <si>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</si>
  <si>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</si>
  <si>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</si>
  <si>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</si>
  <si>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</si>
  <si>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</si>
  <si>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</si>
  <si>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</si>
  <si>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</si>
  <si>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</si>
  <si>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</si>
  <si>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</si>
  <si>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</si>
  <si>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</si>
  <si>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</si>
  <si>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</si>
  <si>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</si>
  <si>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</si>
  <si>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</si>
  <si>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</si>
  <si>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</si>
  <si>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</si>
  <si>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</si>
  <si>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</si>
  <si>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</si>
  <si>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</si>
  <si>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</si>
  <si>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</si>
  <si>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</si>
  <si>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</si>
  <si>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</si>
  <si>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</si>
  <si>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</si>
  <si>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</si>
  <si>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</si>
  <si>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</si>
  <si>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</si>
  <si>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</si>
  <si>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</si>
  <si>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</si>
  <si>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</si>
  <si>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</si>
  <si>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</si>
  <si>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</si>
  <si>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</si>
  <si>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</si>
  <si>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</si>
  <si>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</si>
  <si>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</si>
  <si>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</si>
  <si>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</si>
  <si>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</si>
  <si>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</si>
  <si>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</si>
  <si>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</si>
  <si>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</si>
  <si>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</si>
  <si>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</si>
  <si>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</si>
  <si>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</si>
  <si>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</si>
  <si>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</si>
  <si>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</si>
  <si>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</si>
  <si>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</si>
  <si>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</si>
  <si>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</si>
  <si>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</si>
  <si>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</si>
  <si>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</si>
  <si>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</si>
  <si>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</si>
  <si>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</si>
  <si>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</si>
  <si>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</si>
  <si>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</si>
  <si>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</si>
  <si>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</si>
  <si>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</si>
  <si>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</si>
  <si>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</si>
  <si>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</si>
  <si>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</si>
  <si>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</si>
  <si>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</si>
  <si>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</si>
  <si>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</si>
  <si>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</si>
  <si>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</si>
  <si>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</si>
  <si>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</si>
  <si>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</si>
  <si>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</si>
  <si>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</si>
  <si>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</si>
  <si>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</si>
  <si>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</si>
  <si>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</si>
  <si>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</si>
  <si>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</si>
  <si>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</si>
  <si>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</si>
  <si>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</si>
  <si>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</si>
  <si>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</si>
  <si>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</si>
  <si>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</si>
  <si>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</si>
  <si>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</si>
  <si>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</si>
  <si>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</si>
  <si>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</si>
  <si>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</si>
  <si>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</si>
  <si>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</si>
  <si>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</si>
  <si>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</si>
  <si>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</si>
  <si>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</si>
  <si>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</si>
  <si>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</si>
  <si>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</si>
  <si>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</si>
  <si>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</si>
  <si>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</si>
  <si>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</si>
  <si>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</si>
  <si>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</si>
  <si>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</si>
  <si>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</si>
  <si>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</si>
  <si>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</si>
  <si>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</si>
  <si>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</si>
  <si>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</si>
  <si>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</si>
  <si>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</si>
  <si>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</si>
  <si>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</si>
  <si>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</si>
  <si>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</si>
  <si>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</si>
  <si>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</si>
  <si>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</si>
  <si>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</si>
  <si>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</si>
  <si>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</si>
  <si>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</si>
  <si>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</si>
  <si>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</si>
  <si>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</si>
  <si>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</si>
  <si>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</si>
  <si>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</si>
  <si>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</si>
  <si>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</si>
  <si>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</si>
  <si>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</si>
  <si>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</si>
  <si>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</si>
  <si>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</si>
  <si>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</si>
  <si>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</si>
  <si>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</si>
  <si>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</si>
  <si>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</si>
  <si>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</si>
  <si>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</si>
  <si>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</si>
  <si>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</si>
  <si>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</si>
  <si>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</si>
  <si>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</si>
  <si>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</si>
  <si>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</si>
  <si>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</si>
  <si>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</si>
  <si>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</si>
  <si>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</si>
  <si>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</si>
  <si>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</si>
  <si>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</si>
  <si>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</si>
  <si>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</si>
  <si>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</si>
  <si>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</si>
  <si>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</si>
  <si>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</si>
  <si>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</si>
  <si>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</si>
  <si>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</si>
  <si>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</si>
  <si>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</si>
  <si>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</si>
  <si>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</si>
  <si>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</si>
  <si>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</si>
  <si>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</si>
  <si>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</si>
  <si>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</si>
  <si>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</si>
  <si>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</si>
  <si>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</si>
  <si>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</si>
  <si>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</si>
  <si>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</si>
  <si>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</si>
  <si>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</si>
  <si>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</si>
  <si>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</si>
  <si>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</si>
  <si>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</si>
  <si>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</si>
  <si>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</si>
  <si>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</si>
  <si>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</si>
  <si>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</si>
  <si>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</si>
  <si>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</si>
  <si>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</si>
  <si>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</si>
  <si>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</si>
  <si>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</si>
  <si>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</si>
  <si>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</si>
  <si>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</si>
  <si>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</si>
  <si>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</si>
  <si>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</si>
  <si>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</si>
  <si>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</si>
  <si>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</si>
  <si>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</si>
  <si>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</si>
  <si>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</si>
  <si>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</si>
  <si>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</si>
  <si>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</si>
  <si>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</si>
  <si>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</si>
  <si>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</si>
  <si>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</si>
  <si>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</si>
  <si>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</si>
  <si>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</si>
  <si>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</si>
  <si>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</si>
  <si>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</si>
  <si>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</si>
  <si>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</si>
  <si>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</si>
  <si>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</si>
  <si>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</si>
  <si>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</si>
  <si>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</si>
  <si>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</si>
  <si>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</si>
  <si>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</si>
  <si>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</si>
  <si>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</si>
  <si>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</si>
  <si>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</si>
  <si>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</si>
  <si>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</si>
  <si>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</si>
  <si>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</si>
  <si>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</si>
  <si>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</si>
  <si>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</si>
  <si>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</si>
  <si>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</si>
  <si>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</si>
  <si>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</si>
  <si>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</si>
  <si>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</si>
  <si>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</si>
  <si>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</si>
  <si>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</si>
  <si>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</si>
  <si>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</si>
  <si>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</si>
  <si>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</si>
  <si>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</si>
  <si>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</si>
  <si>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</si>
  <si>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</si>
  <si>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</si>
  <si>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</si>
  <si>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</si>
  <si>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</si>
  <si>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</si>
  <si>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</si>
  <si>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</si>
  <si>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</si>
  <si>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</si>
  <si>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</si>
  <si>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</si>
  <si>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</si>
  <si>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</si>
  <si>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</si>
  <si>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</si>
  <si>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</si>
  <si>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</si>
  <si>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</si>
  <si>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</si>
  <si>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</si>
  <si>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</si>
  <si>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</si>
  <si>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</si>
  <si>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</si>
  <si>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</si>
  <si>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</si>
  <si>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</si>
  <si>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</si>
  <si>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</si>
  <si>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</si>
  <si>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</si>
  <si>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</si>
  <si>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</si>
  <si>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</si>
  <si>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</si>
  <si>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</si>
  <si>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</si>
  <si>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</si>
  <si>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</si>
  <si>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</si>
  <si>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</si>
  <si>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</si>
  <si>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</si>
  <si>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</si>
  <si>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</si>
  <si>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</si>
  <si>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</si>
  <si>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</si>
  <si>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</si>
  <si>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</si>
  <si>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</si>
  <si>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</si>
  <si>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</si>
  <si>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</si>
  <si>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</si>
  <si>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</si>
  <si>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</si>
  <si>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</si>
  <si>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</si>
  <si>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</si>
  <si>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</si>
  <si>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</si>
  <si>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</si>
  <si>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</si>
  <si>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</si>
  <si>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</si>
  <si>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</si>
  <si>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</si>
  <si>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</si>
  <si>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</si>
  <si>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</si>
  <si>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</si>
  <si>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</si>
  <si>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</si>
  <si>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</si>
  <si>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</si>
  <si>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</si>
  <si>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</si>
  <si>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</si>
  <si>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</si>
  <si>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</si>
  <si>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</si>
  <si>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</si>
  <si>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</si>
  <si>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</si>
  <si>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</si>
  <si>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</si>
  <si>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</si>
  <si>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</si>
  <si>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</si>
  <si>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</si>
  <si>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</si>
  <si>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</si>
  <si>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</si>
  <si>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</si>
  <si>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</si>
  <si>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</si>
  <si>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</si>
  <si>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</si>
  <si>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</si>
  <si>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</si>
  <si>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</si>
  <si>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</si>
  <si>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</si>
  <si>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</si>
  <si>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</si>
  <si>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</si>
  <si>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</si>
  <si>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</si>
  <si>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</si>
  <si>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</si>
  <si>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</si>
  <si>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</si>
  <si>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</si>
  <si>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</si>
  <si>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</si>
  <si>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</si>
  <si>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</si>
  <si>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</si>
  <si>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</si>
  <si>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</si>
  <si>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</si>
  <si>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</si>
  <si>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</si>
  <si>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</si>
  <si>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</si>
  <si>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</si>
  <si>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</si>
  <si>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</si>
  <si>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</si>
  <si>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</si>
  <si>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</si>
  <si>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</si>
  <si>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</si>
  <si>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</si>
  <si>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</si>
  <si>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</si>
  <si>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</si>
  <si>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</si>
  <si>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</si>
  <si>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</si>
  <si>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</si>
  <si>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</si>
  <si>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</si>
  <si>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</si>
  <si>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</si>
  <si>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</si>
  <si>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</si>
  <si>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</si>
  <si>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</si>
  <si>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</si>
  <si>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</si>
  <si>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</si>
  <si>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</si>
  <si>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</si>
  <si>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</si>
  <si>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</si>
  <si>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</si>
  <si>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</si>
  <si>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</si>
  <si>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</si>
  <si>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</si>
  <si>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</si>
  <si>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</si>
  <si>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</si>
  <si>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</si>
  <si>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</si>
  <si>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</si>
  <si>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</si>
  <si>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</si>
  <si>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</si>
  <si>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</si>
  <si>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</si>
  <si>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</si>
  <si>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</si>
  <si>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</si>
  <si>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</si>
  <si>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</si>
  <si>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</si>
  <si>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</si>
  <si>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</si>
  <si>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</si>
  <si>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</si>
  <si>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</si>
  <si>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</si>
  <si>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</si>
  <si>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</si>
  <si>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</si>
  <si>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</si>
  <si>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</si>
  <si>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</si>
  <si>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</si>
  <si>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</si>
  <si>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</si>
  <si>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</si>
  <si>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</si>
  <si>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</si>
  <si>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</si>
  <si>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</si>
  <si>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</si>
  <si>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</si>
  <si>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</si>
  <si>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</si>
  <si>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</si>
  <si>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</si>
  <si>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</si>
  <si>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</si>
  <si>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</si>
  <si>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</si>
  <si>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</si>
  <si>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</si>
  <si>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</si>
  <si>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</si>
  <si>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</si>
  <si>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</si>
  <si>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</si>
  <si>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</si>
  <si>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</si>
  <si>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</si>
  <si>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</si>
  <si>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</si>
  <si>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</si>
  <si>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</si>
  <si>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</si>
  <si>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</si>
  <si>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</si>
  <si>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</si>
  <si>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</si>
  <si>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</si>
  <si>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</si>
  <si>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</si>
  <si>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</si>
  <si>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</si>
  <si>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</si>
  <si>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</si>
  <si>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</si>
  <si>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</si>
  <si>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</si>
  <si>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</si>
  <si>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</si>
  <si>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</si>
  <si>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</si>
  <si>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</si>
  <si>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</si>
  <si>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</si>
  <si>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</si>
  <si>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</si>
  <si>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</si>
  <si>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</si>
  <si>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</si>
  <si>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</si>
  <si>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</si>
  <si>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</si>
  <si>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</si>
  <si>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</si>
  <si>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</si>
  <si>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</si>
  <si>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</si>
  <si>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</si>
  <si>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</si>
  <si>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</si>
  <si>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</si>
  <si>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</si>
  <si>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</si>
  <si>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</si>
  <si>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</si>
  <si>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</si>
  <si>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</si>
  <si>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</si>
  <si>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</si>
  <si>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</si>
  <si>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</si>
  <si>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</si>
  <si>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</si>
  <si>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</si>
  <si>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</si>
  <si>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</si>
  <si>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</si>
  <si>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</si>
  <si>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</si>
  <si>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</si>
  <si>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</si>
  <si>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</si>
  <si>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</si>
  <si>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</si>
  <si>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</si>
  <si>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</si>
  <si>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</si>
  <si>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</si>
  <si>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</si>
  <si>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</si>
  <si>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</si>
  <si>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</si>
  <si>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</si>
  <si>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</si>
  <si>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</si>
  <si>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</si>
  <si>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</si>
  <si>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</si>
  <si>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</si>
  <si>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</si>
  <si>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</si>
  <si>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</si>
  <si>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</si>
  <si>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</si>
  <si>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</si>
  <si>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</si>
  <si>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</si>
  <si>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</si>
  <si>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</si>
  <si>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</si>
  <si>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</si>
  <si>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</si>
  <si>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</si>
  <si>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</si>
  <si>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</si>
  <si>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</si>
  <si>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</si>
  <si>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</si>
  <si>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</si>
  <si>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</si>
  <si>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</si>
  <si>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</si>
  <si>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</si>
  <si>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</si>
  <si>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</si>
  <si>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</si>
  <si>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</si>
  <si>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</si>
  <si>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</si>
  <si>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</si>
  <si>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</si>
  <si>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</si>
  <si>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</si>
  <si>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</si>
  <si>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</si>
  <si>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</si>
  <si>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</si>
  <si>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</si>
  <si>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</si>
  <si>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</si>
  <si>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</si>
  <si>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</si>
  <si>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</si>
  <si>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</si>
  <si>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</si>
  <si>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</si>
  <si>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</si>
  <si>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</si>
  <si>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</si>
  <si>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</si>
  <si>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</si>
  <si>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</si>
  <si>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</si>
  <si>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</si>
  <si>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</si>
  <si>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</si>
  <si>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</si>
  <si>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</si>
  <si>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</si>
  <si>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</si>
  <si>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</si>
  <si>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</si>
  <si>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</si>
  <si>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</si>
  <si>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</si>
  <si>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</si>
  <si>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</si>
  <si>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</si>
  <si>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</si>
  <si>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</si>
  <si>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</si>
  <si>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</si>
  <si>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</si>
  <si>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</si>
  <si>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</si>
  <si>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</si>
  <si>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</si>
  <si>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</si>
  <si>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</si>
  <si>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</si>
  <si>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</si>
  <si>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</si>
  <si>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</si>
  <si>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</si>
  <si>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</si>
  <si>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</si>
  <si>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</si>
  <si>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</si>
  <si>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</si>
  <si>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</si>
  <si>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</si>
  <si>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</si>
  <si>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</si>
  <si>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</si>
  <si>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</si>
  <si>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</si>
  <si>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</si>
  <si>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</si>
  <si>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</si>
  <si>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</si>
  <si>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</si>
  <si>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</si>
  <si>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</si>
  <si>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</si>
  <si>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</si>
  <si>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</si>
  <si>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</si>
  <si>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</si>
  <si>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</si>
  <si>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</si>
  <si>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</si>
  <si>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</si>
  <si>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</si>
  <si>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</si>
  <si>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</si>
  <si>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</si>
  <si>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</si>
  <si>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</si>
  <si>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</si>
  <si>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</si>
  <si>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</si>
  <si>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</si>
  <si>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</si>
  <si>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</si>
  <si>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</si>
  <si>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</si>
  <si>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</si>
  <si>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</si>
  <si>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</si>
  <si>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</si>
  <si>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</si>
  <si>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</si>
  <si>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</si>
  <si>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</si>
  <si>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</si>
  <si>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</si>
  <si>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</si>
  <si>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</si>
  <si>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</si>
  <si>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</si>
  <si>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</si>
  <si>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</si>
  <si>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</si>
  <si>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</si>
  <si>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</si>
  <si>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</si>
  <si>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</si>
  <si>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</si>
  <si>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</si>
  <si>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</si>
  <si>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</si>
  <si>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</si>
  <si>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</si>
  <si>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</si>
  <si>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</si>
  <si>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</si>
  <si>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</si>
  <si>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</si>
  <si>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</si>
  <si>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</si>
  <si>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</si>
  <si>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</si>
  <si>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</si>
  <si>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</si>
  <si>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</si>
  <si>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</si>
  <si>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</si>
  <si>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</si>
  <si>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</si>
  <si>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</si>
  <si>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</si>
  <si>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</si>
  <si>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</si>
  <si>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</si>
  <si>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</si>
  <si>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</si>
  <si>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</si>
  <si>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</si>
  <si>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</si>
  <si>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</si>
  <si>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</si>
  <si>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</si>
  <si>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</si>
  <si>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</si>
  <si>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</si>
  <si>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</si>
  <si>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</si>
  <si>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</si>
  <si>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</si>
  <si>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</si>
  <si>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</si>
  <si>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</si>
  <si>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</si>
  <si>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</si>
  <si>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</si>
  <si>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</si>
  <si>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</si>
  <si>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</si>
  <si>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</si>
  <si>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</si>
  <si>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</si>
  <si>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</si>
  <si>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</si>
  <si>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</si>
  <si>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</si>
  <si>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</si>
  <si>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</si>
  <si>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</si>
  <si>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</si>
  <si>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</si>
  <si>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</si>
  <si>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</si>
  <si>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</si>
  <si>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</si>
  <si>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</si>
  <si>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</si>
  <si>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</si>
  <si>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</si>
  <si>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</si>
  <si>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</si>
  <si>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</si>
  <si>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</si>
  <si>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</si>
  <si>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</si>
  <si>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</si>
  <si>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</si>
  <si>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</si>
  <si>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</si>
  <si>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</si>
  <si>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</si>
  <si>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</si>
  <si>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</si>
  <si>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</si>
  <si>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</si>
  <si>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</si>
  <si>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</si>
  <si>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</si>
  <si>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</si>
  <si>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</si>
  <si>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</si>
  <si>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</si>
  <si>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</si>
  <si>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</si>
  <si>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</si>
  <si>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</si>
  <si>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</si>
  <si>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</si>
  <si>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</si>
  <si>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</si>
  <si>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</si>
  <si>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</si>
  <si>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</si>
  <si>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</si>
  <si>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</si>
  <si>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</si>
  <si>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</si>
  <si>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</si>
  <si>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</si>
  <si>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</si>
  <si>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</si>
  <si>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</si>
  <si>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</si>
  <si>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</si>
  <si>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</si>
  <si>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</si>
  <si>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</si>
  <si>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</si>
  <si>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</si>
  <si>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</si>
  <si>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</si>
  <si>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</si>
  <si>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</si>
  <si>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</si>
  <si>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</si>
  <si>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</si>
  <si>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</si>
  <si>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</si>
  <si>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</si>
  <si>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</si>
  <si>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</si>
  <si>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</si>
  <si>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</si>
  <si>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</si>
  <si>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</si>
  <si>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</si>
  <si>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</si>
  <si>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</si>
  <si>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</si>
  <si>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</si>
  <si>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</si>
  <si>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</si>
  <si>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</si>
  <si>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</si>
  <si>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</si>
  <si>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</si>
  <si>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</si>
  <si>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</si>
  <si>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</si>
  <si>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</si>
  <si>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</si>
  <si>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</si>
  <si>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</si>
  <si>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</si>
  <si>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</si>
  <si>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</si>
  <si>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</si>
  <si>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</si>
  <si>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</si>
  <si>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</si>
  <si>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</si>
  <si>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</si>
  <si>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</si>
  <si>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</si>
  <si>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</si>
  <si>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</si>
  <si>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</si>
  <si>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</si>
  <si>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</si>
  <si>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</si>
  <si>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</si>
  <si>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</si>
  <si>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</si>
  <si>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</si>
  <si>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</si>
  <si>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</si>
  <si>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</si>
  <si>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</si>
  <si>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</si>
  <si>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</si>
  <si>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</si>
  <si>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</si>
  <si>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</si>
  <si>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</si>
  <si>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</si>
  <si>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</si>
  <si>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</si>
  <si>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</si>
  <si>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</si>
  <si>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</si>
  <si>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</si>
  <si>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</si>
  <si>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</si>
  <si>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</si>
  <si>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</si>
  <si>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</si>
  <si>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</si>
  <si>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</si>
  <si>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</si>
  <si>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</si>
  <si>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</si>
  <si>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</si>
  <si>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</si>
  <si>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</si>
  <si>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</si>
  <si>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</si>
  <si>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</si>
  <si>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</si>
  <si>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</si>
  <si>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</si>
  <si>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</si>
  <si>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</si>
  <si>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</si>
  <si>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</si>
  <si>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</si>
  <si>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</si>
  <si>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</si>
  <si>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</si>
  <si>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</si>
  <si>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</si>
  <si>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</si>
  <si>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</si>
  <si>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</si>
  <si>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</si>
  <si>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</si>
  <si>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</si>
  <si>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</si>
  <si>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</si>
  <si>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</si>
  <si>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</si>
  <si>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</si>
  <si>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</si>
  <si>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</si>
  <si>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</si>
  <si>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</si>
  <si>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</si>
  <si>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</si>
  <si>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</si>
  <si>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</si>
  <si>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</si>
  <si>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</si>
  <si>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</si>
  <si>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</si>
  <si>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</si>
  <si>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</si>
  <si>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</si>
  <si>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</si>
  <si>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</si>
  <si>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</si>
  <si>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</si>
  <si>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</si>
  <si>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</si>
  <si>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</si>
  <si>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</si>
  <si>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</si>
  <si>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</si>
  <si>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</si>
  <si>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</si>
  <si>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</si>
  <si>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</si>
  <si>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</si>
  <si>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</si>
  <si>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</si>
  <si>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</si>
  <si>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</si>
  <si>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</si>
  <si>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</si>
  <si>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</si>
  <si>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</si>
  <si>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</si>
  <si>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</si>
  <si>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</si>
  <si>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</si>
  <si>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</si>
  <si>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</si>
  <si>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</si>
  <si>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</si>
  <si>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</si>
  <si>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</si>
  <si>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</si>
  <si>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</si>
  <si>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</si>
  <si>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</si>
  <si>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</si>
  <si>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</si>
  <si>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</si>
  <si>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</si>
  <si>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</si>
  <si>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</si>
  <si>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</si>
  <si>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</si>
  <si>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</si>
  <si>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</si>
  <si>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</si>
  <si>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</si>
  <si>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</si>
  <si>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</si>
  <si>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</si>
  <si>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</si>
  <si>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</si>
  <si>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</si>
  <si>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</si>
  <si>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</si>
  <si>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</si>
  <si>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</si>
  <si>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</si>
  <si>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</si>
  <si>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</si>
  <si>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</si>
  <si>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</si>
  <si>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</si>
  <si>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</si>
  <si>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</si>
  <si>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</si>
  <si>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</si>
  <si>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</si>
  <si>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</si>
  <si>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</si>
  <si>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</si>
  <si>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</si>
  <si>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</si>
  <si>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</si>
  <si>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</si>
  <si>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</si>
  <si>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</si>
  <si>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</si>
  <si>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</si>
  <si>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</si>
  <si>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</si>
  <si>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</si>
  <si>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</si>
  <si>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</si>
  <si>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</si>
  <si>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</si>
  <si>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</si>
  <si>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</si>
  <si>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</si>
  <si>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</si>
  <si>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</si>
  <si>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</si>
  <si>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</si>
  <si>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</si>
  <si>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</si>
  <si>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</si>
  <si>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</si>
  <si>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</si>
  <si>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</si>
  <si>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</si>
  <si>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</si>
  <si>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</si>
  <si>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</si>
  <si>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</si>
  <si>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</si>
  <si>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</si>
  <si>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</si>
  <si>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</si>
  <si>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</si>
  <si>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</si>
  <si>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</si>
  <si>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</si>
  <si>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</si>
  <si>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</si>
  <si>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</si>
  <si>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</si>
  <si>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</si>
  <si>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</si>
  <si>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</si>
  <si>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</si>
  <si>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</si>
  <si>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</si>
  <si>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</si>
  <si>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</si>
  <si>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</si>
  <si>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</si>
  <si>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</si>
  <si>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</si>
  <si>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</si>
  <si>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</si>
  <si>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</si>
  <si>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</si>
  <si>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</si>
  <si>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</si>
  <si>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</si>
  <si>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</si>
  <si>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</si>
  <si>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</si>
  <si>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</si>
  <si>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</si>
  <si>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</si>
  <si>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</si>
  <si>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</si>
  <si>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</si>
  <si>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</si>
  <si>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</si>
  <si>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</si>
  <si>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</si>
  <si>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</si>
  <si>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</si>
  <si>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</si>
  <si>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</si>
  <si>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</si>
  <si>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</si>
  <si>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</si>
  <si>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</si>
  <si>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</si>
  <si>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</si>
  <si>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</si>
  <si>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</si>
  <si>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</si>
  <si>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</si>
  <si>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</si>
  <si>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</si>
  <si>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</si>
  <si>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</si>
  <si>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</si>
  <si>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</si>
  <si>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</si>
  <si>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</si>
  <si>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</si>
  <si>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</si>
  <si>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</si>
  <si>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</si>
  <si>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</si>
  <si>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</si>
  <si>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</si>
  <si>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</si>
  <si>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</si>
  <si>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</si>
  <si>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</si>
  <si>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</si>
  <si>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</si>
  <si>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</si>
  <si>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</si>
  <si>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</si>
  <si>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</si>
  <si>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</si>
  <si>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</si>
  <si>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</si>
  <si>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</si>
  <si>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</si>
  <si>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</si>
  <si>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</si>
  <si>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</si>
  <si>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</si>
  <si>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</si>
  <si>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</si>
  <si>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</si>
  <si>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</si>
  <si>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</si>
  <si>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</si>
  <si>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</si>
  <si>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</si>
  <si>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</si>
  <si>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</si>
  <si>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</si>
  <si>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</si>
  <si>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</si>
  <si>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</si>
  <si>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</si>
  <si>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</si>
  <si>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</si>
  <si>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</si>
  <si>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</si>
  <si>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</si>
  <si>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</si>
  <si>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</si>
  <si>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</si>
  <si>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</si>
  <si>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</si>
  <si>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</si>
  <si>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</si>
  <si>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</si>
  <si>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</si>
  <si>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</si>
  <si>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</si>
  <si>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</si>
  <si>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</si>
  <si>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</si>
  <si>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</si>
  <si>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</si>
  <si>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</si>
  <si>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</si>
  <si>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</si>
  <si>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</si>
  <si>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</si>
  <si>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</si>
  <si>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</si>
  <si>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</si>
  <si>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</si>
  <si>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</si>
  <si>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</si>
  <si>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</si>
  <si>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</si>
  <si>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</si>
  <si>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</si>
  <si>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</si>
  <si>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</si>
  <si>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</si>
  <si>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</si>
  <si>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</si>
  <si>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</si>
  <si>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</si>
  <si>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</si>
  <si>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</si>
  <si>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</si>
  <si>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</si>
  <si>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</si>
  <si>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</si>
  <si>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</si>
  <si>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</si>
  <si>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</si>
  <si>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</si>
  <si>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</si>
  <si>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</si>
  <si>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</si>
  <si>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</si>
  <si>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</si>
  <si>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</si>
  <si>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</si>
  <si>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</si>
  <si>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</si>
  <si>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</si>
  <si>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</si>
  <si>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</si>
  <si>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</si>
  <si>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</si>
  <si>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</si>
  <si>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</si>
  <si>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</si>
  <si>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</si>
  <si>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</si>
  <si>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</si>
  <si>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</si>
  <si>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</si>
  <si>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</si>
  <si>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</si>
  <si>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</si>
  <si>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</si>
  <si>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</si>
  <si>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</si>
  <si>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</si>
  <si>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</si>
  <si>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</si>
  <si>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</si>
  <si>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</si>
  <si>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</si>
  <si>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</si>
  <si>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</si>
  <si>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</si>
  <si>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</si>
  <si>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</si>
  <si>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</si>
  <si>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</si>
  <si>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</si>
  <si>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</si>
  <si>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</si>
  <si>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</si>
  <si>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</si>
  <si>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</si>
  <si>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</si>
  <si>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</si>
  <si>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</si>
  <si>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</si>
  <si>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</si>
  <si>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</si>
  <si>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</si>
  <si>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</si>
  <si>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</si>
  <si>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</si>
  <si>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</si>
  <si>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</si>
  <si>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</si>
  <si>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</si>
  <si>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</si>
  <si>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</si>
  <si>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</si>
  <si>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</si>
  <si>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</si>
  <si>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</si>
  <si>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</si>
  <si>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</si>
  <si>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</si>
  <si>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</si>
  <si>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</si>
  <si>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</si>
  <si>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</si>
  <si>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</si>
  <si>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</si>
  <si>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</si>
  <si>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</si>
  <si>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</si>
  <si>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</si>
  <si>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</si>
  <si>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</si>
  <si>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</si>
  <si>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</si>
  <si>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</si>
  <si>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</si>
  <si>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</si>
  <si>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</si>
  <si>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</si>
  <si>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</si>
  <si>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</si>
  <si>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</si>
  <si>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</si>
  <si>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</si>
  <si>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</si>
  <si>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</si>
  <si>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</si>
  <si>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</si>
  <si>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</si>
  <si>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</si>
  <si>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</si>
  <si>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</si>
  <si>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</si>
  <si>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</si>
  <si>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</si>
  <si>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</si>
  <si>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</si>
  <si>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</si>
  <si>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</si>
  <si>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</si>
  <si>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</si>
  <si>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</si>
  <si>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</si>
  <si>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</si>
  <si>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</si>
  <si>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</si>
  <si>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</si>
  <si>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</si>
  <si>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</si>
  <si>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</si>
  <si>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</si>
  <si>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</si>
  <si>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</si>
  <si>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</si>
  <si>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</si>
  <si>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</si>
  <si>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</si>
  <si>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</si>
  <si>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</si>
  <si>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</si>
  <si>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</si>
  <si>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</si>
  <si>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</si>
  <si>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</si>
  <si>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</si>
  <si>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</si>
  <si>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</si>
  <si>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</si>
  <si>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</si>
  <si>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</si>
  <si>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</si>
  <si>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</si>
  <si>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</si>
  <si>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</si>
  <si>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</si>
  <si>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</si>
  <si>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</si>
  <si>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</si>
  <si>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</si>
  <si>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</si>
  <si>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</si>
  <si>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</si>
  <si>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</si>
  <si>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</si>
  <si>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</si>
  <si>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</si>
  <si>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</si>
  <si>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</si>
  <si>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</si>
  <si>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</si>
  <si>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</si>
  <si>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</si>
  <si>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</si>
  <si>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</si>
  <si>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</si>
  <si>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</si>
  <si>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</si>
  <si>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</si>
  <si>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</si>
  <si>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</si>
  <si>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</si>
  <si>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</si>
  <si>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</si>
  <si>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</si>
  <si>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</si>
  <si>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</si>
  <si>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</si>
  <si>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</si>
  <si>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</si>
  <si>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</si>
  <si>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</si>
  <si>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</si>
  <si>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</si>
  <si>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</si>
  <si>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</si>
  <si>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</si>
  <si>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</si>
  <si>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</si>
  <si>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</si>
  <si>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</si>
  <si>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</si>
  <si>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</si>
  <si>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</si>
  <si>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</si>
  <si>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</si>
  <si>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</si>
  <si>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</si>
  <si>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</si>
  <si>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</si>
  <si>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</si>
  <si>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</si>
  <si>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</si>
  <si>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</si>
  <si>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</si>
  <si>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</si>
  <si>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</si>
  <si>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</si>
  <si>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</si>
  <si>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</si>
  <si>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</si>
  <si>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</si>
  <si>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</si>
  <si>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</si>
  <si>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</si>
  <si>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</si>
  <si>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</si>
  <si>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</si>
  <si>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</si>
  <si>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</si>
  <si>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</si>
  <si>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</si>
  <si>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</si>
  <si>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</si>
  <si>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</si>
  <si>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</si>
  <si>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</si>
  <si>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</si>
  <si>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</si>
  <si>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</si>
  <si>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</si>
  <si>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</si>
  <si>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</si>
  <si>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</si>
  <si>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</si>
  <si>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</si>
  <si>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</si>
  <si>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</si>
  <si>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</si>
  <si>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</si>
  <si>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</si>
  <si>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</si>
  <si>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</si>
  <si>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</si>
  <si>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</si>
  <si>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</si>
  <si>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</si>
  <si>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</si>
  <si>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</si>
  <si>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</si>
  <si>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</si>
  <si>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</si>
  <si>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</si>
  <si>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</si>
  <si>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</si>
  <si>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</si>
  <si>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</si>
  <si>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</si>
  <si>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</si>
  <si>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</si>
  <si>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</si>
  <si>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</si>
  <si>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</si>
  <si>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</si>
  <si>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</si>
  <si>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</si>
  <si>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</si>
  <si>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</si>
  <si>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</si>
  <si>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</si>
  <si>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</si>
  <si>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</si>
  <si>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</si>
  <si>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</si>
  <si>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</si>
  <si>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</si>
  <si>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</si>
  <si>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</si>
  <si>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</si>
  <si>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</si>
  <si>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</si>
  <si>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</si>
  <si>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</si>
  <si>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</si>
  <si>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</si>
  <si>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</si>
  <si>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</si>
  <si>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</si>
  <si>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</si>
  <si>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</si>
  <si>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</si>
  <si>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</si>
  <si>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</si>
  <si>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</si>
  <si>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</si>
  <si>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</si>
  <si>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</si>
  <si>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</si>
  <si>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</si>
  <si>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</si>
  <si>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</si>
  <si>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</si>
  <si>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</si>
  <si>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</si>
  <si>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</si>
  <si>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</si>
  <si>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</si>
  <si>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</si>
  <si>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</si>
  <si>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</si>
  <si>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</si>
  <si>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</si>
  <si>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</si>
  <si>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</si>
  <si>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</si>
  <si>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</si>
  <si>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</si>
  <si>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</si>
  <si>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</si>
  <si>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</si>
  <si>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</si>
  <si>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</si>
  <si>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</si>
  <si>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</si>
  <si>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</si>
  <si>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</si>
  <si>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</si>
  <si>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</si>
  <si>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</si>
  <si>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</si>
  <si>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</si>
  <si>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</si>
  <si>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</si>
  <si>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</si>
  <si>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</si>
  <si>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</si>
  <si>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</si>
  <si>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</si>
  <si>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</si>
  <si>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</si>
  <si>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</si>
  <si>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</si>
  <si>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</si>
  <si>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</si>
  <si>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</si>
  <si>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</si>
  <si>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</si>
  <si>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</si>
  <si>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</si>
  <si>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</si>
  <si>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</si>
  <si>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</si>
  <si>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</si>
  <si>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</si>
  <si>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</si>
  <si>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</si>
  <si>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</si>
  <si>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</si>
  <si>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</si>
  <si>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</si>
  <si>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</si>
  <si>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</si>
  <si>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</si>
  <si>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</si>
  <si>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</si>
  <si>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</si>
  <si>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</si>
  <si>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</si>
  <si>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</si>
  <si>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</si>
  <si>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</si>
  <si>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</si>
  <si>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</si>
  <si>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</si>
  <si>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</si>
  <si>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</si>
  <si>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</si>
  <si>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</si>
  <si>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</si>
  <si>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</si>
  <si>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</si>
  <si>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</si>
  <si>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</si>
  <si>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</si>
  <si>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</si>
  <si>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</si>
  <si>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</si>
  <si>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</si>
  <si>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</si>
  <si>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</si>
  <si>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</si>
  <si>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</si>
  <si>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</si>
  <si>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</si>
  <si>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</si>
  <si>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</si>
  <si>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</si>
  <si>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</si>
  <si>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</si>
  <si>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</si>
  <si>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</si>
  <si>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</si>
  <si>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</si>
  <si>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</si>
  <si>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</si>
  <si>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</si>
  <si>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</si>
  <si>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</si>
  <si>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</si>
  <si>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</si>
  <si>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</si>
  <si>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</si>
  <si>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</si>
  <si>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</si>
  <si>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</si>
  <si>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</si>
  <si>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</si>
  <si>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</si>
  <si>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</si>
  <si>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</si>
  <si>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</si>
  <si>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</si>
  <si>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</si>
  <si>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</si>
  <si>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</si>
  <si>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</si>
  <si>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</si>
  <si>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</si>
  <si>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</si>
  <si>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</si>
  <si>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</si>
  <si>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</si>
  <si>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</si>
  <si>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</si>
  <si>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</si>
  <si>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</si>
  <si>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</si>
  <si>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</si>
  <si>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</si>
  <si>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</si>
  <si>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</si>
  <si>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</si>
  <si>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</si>
  <si>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</si>
  <si>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</si>
  <si>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</si>
  <si>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</si>
  <si>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</si>
  <si>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</si>
  <si>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</si>
  <si>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</si>
  <si>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</si>
  <si>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</si>
  <si>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</si>
  <si>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</si>
  <si>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</si>
  <si>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</si>
  <si>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</si>
  <si>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</si>
  <si>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</si>
  <si>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</si>
  <si>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</si>
  <si>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</si>
  <si>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</si>
  <si>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</si>
  <si>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</si>
  <si>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</si>
  <si>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</si>
  <si>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</si>
  <si>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</si>
  <si>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</si>
  <si>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</si>
  <si>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</si>
  <si>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</si>
  <si>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</si>
  <si>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</si>
  <si>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</si>
  <si>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</si>
  <si>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</si>
  <si>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</si>
  <si>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</si>
  <si>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</si>
  <si>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</si>
  <si>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</si>
  <si>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</si>
  <si>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</si>
  <si>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</si>
  <si>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</si>
  <si>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</si>
  <si>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</si>
  <si>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</si>
  <si>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</si>
  <si>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</si>
  <si>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</si>
  <si>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</si>
  <si>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</si>
  <si>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</si>
  <si>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</si>
  <si>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</si>
  <si>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</si>
  <si>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</si>
  <si>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</si>
  <si>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</si>
  <si>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</si>
  <si>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</si>
  <si>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</si>
  <si>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</si>
  <si>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</si>
  <si>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</si>
  <si>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</si>
  <si>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</si>
  <si>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</si>
  <si>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</si>
  <si>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</si>
  <si>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</si>
  <si>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</si>
  <si>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</si>
  <si>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</si>
  <si>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</si>
  <si>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</si>
  <si>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</si>
  <si>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</si>
  <si>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</si>
  <si>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</si>
  <si>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</si>
  <si>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</si>
  <si>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</si>
  <si>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</si>
  <si>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</si>
  <si>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</si>
  <si>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</si>
  <si>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</si>
  <si>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</si>
  <si>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</si>
  <si>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</si>
  <si>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</si>
  <si>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</si>
  <si>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</si>
  <si>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</si>
  <si>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</si>
  <si>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</si>
  <si>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</si>
  <si>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</si>
  <si>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</si>
  <si>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</si>
  <si>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</si>
  <si>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</si>
  <si>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</si>
  <si>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</si>
  <si>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</si>
  <si>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</si>
  <si>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</si>
  <si>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</si>
  <si>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</si>
  <si>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</si>
  <si>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</si>
  <si>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</si>
  <si>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</si>
  <si>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</si>
  <si>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</si>
  <si>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</si>
  <si>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</si>
  <si>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</si>
  <si>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</si>
  <si>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</si>
  <si>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</si>
  <si>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</si>
  <si>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</si>
  <si>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</si>
  <si>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</si>
  <si>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</si>
  <si>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</si>
  <si>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</si>
  <si>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</si>
  <si>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</si>
  <si>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</si>
  <si>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</si>
  <si>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</si>
  <si>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</si>
  <si>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</si>
  <si>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</si>
  <si>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</si>
  <si>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</si>
  <si>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</si>
  <si>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</si>
  <si>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</si>
  <si>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</si>
  <si>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</si>
  <si>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</si>
  <si>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</si>
  <si>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</si>
  <si>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</si>
  <si>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</si>
  <si>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</si>
  <si>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</si>
  <si>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</si>
  <si>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</si>
  <si>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</si>
  <si>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</si>
  <si>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</si>
  <si>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</si>
  <si>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</si>
  <si>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</si>
  <si>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</si>
  <si>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</si>
  <si>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</si>
  <si>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</si>
  <si>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</si>
  <si>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</si>
  <si>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</si>
  <si>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</si>
  <si>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</si>
  <si>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</si>
  <si>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</si>
  <si>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</si>
  <si>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</si>
  <si>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</si>
  <si>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</si>
  <si>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</si>
  <si>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</si>
  <si>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</si>
  <si>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</si>
  <si>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</si>
  <si>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</si>
  <si>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</si>
  <si>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</si>
  <si>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</si>
  <si>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</si>
  <si>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</si>
  <si>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</si>
  <si>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</si>
  <si>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</si>
  <si>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</si>
  <si>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</si>
  <si>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</si>
  <si>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</si>
  <si>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</si>
  <si>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</si>
  <si>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</si>
  <si>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</si>
  <si>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</si>
  <si>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</si>
  <si>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</si>
  <si>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</si>
  <si>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</si>
  <si>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</si>
  <si>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</si>
  <si>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</si>
  <si>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</si>
  <si>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</si>
  <si>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</si>
  <si>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</si>
  <si>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</si>
  <si>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</si>
  <si>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</si>
  <si>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</si>
  <si>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</si>
  <si>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</si>
  <si>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</si>
  <si>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</si>
  <si>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</si>
  <si>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</si>
  <si>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</si>
  <si>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</si>
  <si>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</si>
  <si>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</si>
  <si>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</si>
  <si>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</si>
  <si>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</si>
  <si>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</si>
  <si>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</si>
  <si>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</si>
  <si>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</si>
  <si>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</si>
  <si>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</si>
  <si>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</si>
  <si>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</si>
  <si>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</si>
  <si>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</si>
  <si>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</si>
  <si>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</si>
  <si>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</si>
  <si>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</si>
  <si>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</si>
  <si>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</si>
  <si>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</si>
  <si>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</si>
  <si>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</si>
  <si>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</si>
  <si>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</si>
  <si>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</si>
  <si>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</si>
  <si>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</si>
  <si>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</si>
  <si>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</si>
  <si>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</si>
  <si>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</si>
  <si>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</si>
  <si>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</si>
  <si>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</si>
  <si>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</si>
  <si>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</si>
  <si>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</si>
  <si>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</si>
  <si>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</si>
  <si>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</si>
  <si>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</si>
  <si>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</si>
  <si>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</si>
  <si>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</si>
  <si>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</si>
  <si>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</si>
  <si>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</si>
  <si>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</si>
  <si>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</si>
  <si>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</si>
  <si>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</si>
  <si>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</si>
  <si>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</si>
  <si>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</si>
  <si>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</si>
  <si>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</si>
  <si>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</si>
  <si>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</si>
  <si>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</si>
  <si>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</si>
  <si>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</si>
  <si>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</si>
  <si>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</si>
  <si>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</si>
  <si>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</si>
  <si>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</si>
  <si>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</si>
  <si>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</si>
  <si>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</si>
  <si>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</si>
  <si>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</si>
  <si>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</si>
  <si>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</si>
  <si>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</si>
  <si>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</si>
  <si>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</si>
  <si>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</si>
  <si>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</si>
  <si>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</si>
  <si>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</si>
  <si>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</si>
  <si>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</si>
  <si>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</si>
  <si>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</si>
  <si>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</si>
  <si>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</si>
  <si>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</si>
  <si>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</si>
  <si>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</si>
  <si>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</si>
  <si>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</si>
  <si>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</si>
  <si>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</si>
  <si>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</si>
  <si>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</si>
  <si>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</si>
  <si>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</si>
  <si>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</si>
  <si>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</si>
  <si>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</si>
  <si>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</si>
  <si>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</si>
  <si>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</si>
  <si>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</si>
  <si>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</si>
  <si>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</si>
  <si>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</si>
  <si>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</si>
  <si>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</si>
  <si>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</si>
  <si>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</si>
  <si>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</si>
  <si>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</si>
  <si>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</si>
  <si>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</si>
  <si>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</si>
  <si>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</si>
  <si>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</si>
  <si>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</si>
  <si>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</si>
  <si>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</si>
  <si>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</si>
  <si>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</si>
  <si>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</si>
  <si>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</si>
  <si>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</si>
  <si>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</si>
  <si>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</si>
  <si>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</si>
  <si>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</si>
  <si>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</si>
  <si>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</si>
  <si>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</si>
  <si>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</si>
  <si>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</si>
  <si>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</si>
  <si>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</si>
  <si>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</si>
  <si>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</si>
  <si>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</si>
  <si>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</si>
  <si>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</si>
  <si>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</si>
  <si>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</si>
  <si>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</si>
  <si>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</si>
  <si>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</si>
  <si>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</si>
  <si>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</si>
  <si>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</si>
  <si>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</si>
  <si>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</si>
  <si>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</si>
  <si>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</si>
  <si>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</si>
  <si>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</si>
  <si>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</si>
  <si>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</si>
  <si>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</si>
  <si>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</si>
  <si>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</si>
  <si>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</si>
  <si>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</si>
  <si>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</si>
  <si>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</si>
  <si>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</si>
  <si>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</si>
  <si>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</si>
  <si>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</si>
  <si>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</si>
  <si>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</si>
  <si>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</si>
  <si>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</si>
  <si>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</si>
  <si>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</si>
  <si>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</si>
  <si>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</si>
  <si>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</si>
  <si>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</si>
  <si>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</si>
  <si>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</si>
  <si>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</si>
  <si>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</si>
  <si>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</si>
  <si>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</si>
  <si>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</si>
  <si>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</si>
  <si>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</si>
  <si>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</si>
  <si>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</si>
  <si>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</si>
  <si>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</si>
  <si>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</si>
  <si>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</si>
  <si>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</si>
  <si>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</si>
  <si>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</si>
  <si>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</si>
  <si>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</si>
  <si>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</si>
  <si>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</si>
  <si>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</si>
  <si>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</si>
  <si>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</si>
  <si>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</si>
  <si>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</si>
  <si>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</si>
  <si>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</si>
  <si>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</si>
  <si>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</si>
  <si>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</si>
  <si>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</si>
  <si>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</si>
  <si>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</si>
  <si>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</si>
  <si>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</si>
  <si>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</si>
  <si>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</si>
  <si>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</si>
  <si>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</si>
  <si>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</si>
  <si>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</si>
  <si>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</si>
  <si>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</si>
  <si>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</si>
  <si>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</si>
  <si>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</si>
  <si>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</si>
  <si>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</si>
  <si>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</si>
  <si>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</si>
  <si>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</si>
  <si>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</si>
  <si>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</si>
  <si>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</si>
  <si>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</si>
  <si>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</si>
  <si>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</si>
  <si>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</si>
  <si>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</si>
  <si>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</si>
  <si>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</si>
  <si>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</si>
  <si>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</si>
  <si>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</si>
  <si>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</si>
  <si>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</si>
  <si>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</si>
  <si>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</si>
  <si>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</si>
  <si>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</si>
  <si>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</si>
  <si>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</si>
  <si>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</si>
  <si>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</si>
  <si>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</si>
  <si>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</si>
  <si>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</si>
  <si>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</si>
  <si>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</si>
  <si>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</si>
  <si>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</si>
  <si>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</si>
  <si>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</si>
  <si>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</si>
  <si>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</si>
  <si>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</si>
  <si>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</si>
  <si>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</si>
  <si>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</si>
  <si>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</si>
  <si>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</si>
  <si>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</si>
  <si>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</si>
  <si>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</si>
  <si>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</si>
  <si>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</si>
  <si>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</si>
  <si>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</si>
  <si>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</si>
  <si>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</si>
  <si>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</si>
  <si>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</si>
  <si>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</si>
  <si>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</si>
  <si>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</si>
  <si>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</si>
  <si>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</si>
  <si>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</si>
  <si>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</si>
  <si>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</si>
  <si>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</si>
  <si>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</si>
  <si>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</si>
  <si>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</si>
  <si>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</si>
  <si>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</si>
  <si>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</si>
  <si>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</si>
  <si>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</si>
  <si>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</si>
  <si>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</si>
  <si>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</si>
  <si>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</si>
  <si>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</si>
  <si>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</si>
  <si>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</si>
  <si>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</si>
  <si>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</si>
  <si>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</si>
  <si>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</si>
  <si>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</si>
  <si>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</si>
  <si>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</si>
  <si>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</si>
  <si>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</si>
  <si>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</si>
  <si>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</si>
  <si>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</si>
  <si>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</si>
  <si>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</si>
  <si>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</si>
  <si>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</si>
  <si>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</si>
  <si>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</si>
  <si>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</si>
  <si>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</si>
  <si>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</si>
  <si>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</si>
  <si>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</si>
  <si>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</si>
  <si>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</si>
  <si>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</si>
  <si>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</si>
  <si>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</si>
  <si>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</si>
  <si>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</si>
  <si>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</si>
  <si>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</si>
  <si>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</si>
  <si>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</si>
  <si>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</si>
  <si>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</si>
  <si>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</si>
  <si>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</si>
  <si>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</si>
  <si>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</si>
  <si>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</si>
  <si>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</si>
  <si>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</si>
  <si>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</si>
  <si>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</si>
  <si>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</si>
  <si>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</si>
  <si>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</si>
  <si>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</si>
  <si>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</si>
  <si>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</si>
  <si>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</si>
  <si>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</si>
  <si>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</si>
  <si>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</si>
  <si>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</si>
  <si>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</si>
  <si>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</si>
  <si>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</si>
  <si>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</si>
  <si>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</si>
  <si>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</si>
  <si>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</si>
  <si>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</si>
  <si>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</si>
  <si>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</si>
  <si>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</si>
  <si>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</si>
  <si>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</si>
  <si>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</si>
  <si>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</si>
  <si>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</si>
  <si>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</si>
  <si>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</si>
  <si>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</si>
  <si>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</si>
  <si>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</si>
  <si>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</si>
  <si>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</si>
  <si>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</si>
  <si>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</si>
  <si>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</si>
  <si>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</si>
  <si>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</si>
  <si>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</si>
  <si>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</si>
  <si>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</si>
  <si>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</si>
  <si>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</si>
  <si>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</si>
  <si>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</si>
  <si>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</si>
  <si>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</si>
  <si>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</si>
  <si>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</si>
  <si>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</si>
  <si>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</si>
  <si>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</si>
  <si>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</si>
  <si>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</si>
  <si>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</si>
  <si>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</si>
  <si>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</si>
  <si>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</si>
  <si>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</si>
  <si>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</si>
  <si>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</si>
  <si>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</si>
  <si>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</si>
  <si>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</si>
  <si>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</si>
  <si>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</si>
  <si>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</si>
  <si>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</si>
  <si>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</si>
  <si>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</si>
  <si>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</si>
  <si>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</si>
  <si>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</si>
  <si>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</si>
  <si>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</si>
  <si>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</si>
  <si>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</si>
  <si>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</si>
  <si>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</si>
  <si>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</si>
  <si>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</si>
  <si>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</si>
  <si>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</si>
  <si>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</si>
  <si>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</si>
  <si>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</si>
  <si>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</si>
  <si>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</si>
  <si>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</si>
  <si>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</si>
  <si>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</si>
  <si>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</si>
  <si>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</si>
  <si>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</si>
  <si>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</si>
  <si>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</si>
  <si>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</si>
  <si>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</si>
  <si>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</si>
  <si>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</si>
  <si>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</si>
  <si>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</si>
  <si>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</si>
  <si>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</si>
  <si>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</si>
  <si>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</si>
  <si>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</si>
  <si>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</si>
  <si>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</si>
  <si>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</si>
  <si>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</si>
  <si>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</si>
  <si>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</si>
  <si>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</si>
  <si>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</si>
  <si>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</si>
  <si>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</si>
  <si>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</si>
  <si>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</si>
  <si>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</si>
  <si>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</si>
  <si>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</si>
  <si>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</si>
  <si>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</si>
  <si>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</si>
  <si>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</si>
  <si>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</si>
  <si>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</si>
  <si>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</si>
  <si>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</si>
  <si>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</si>
  <si>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</si>
  <si>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</si>
  <si>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</si>
  <si>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</si>
  <si>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</si>
  <si>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</si>
  <si>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</si>
  <si>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</si>
  <si>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</si>
  <si>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</si>
  <si>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</si>
  <si>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</si>
  <si>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</si>
  <si>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</si>
  <si>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</si>
  <si>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</si>
  <si>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</si>
  <si>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</si>
  <si>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</si>
  <si>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</si>
  <si>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</si>
  <si>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</si>
  <si>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</si>
  <si>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</si>
  <si>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</si>
  <si>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</si>
  <si>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</si>
  <si>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</si>
  <si>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</si>
  <si>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</si>
  <si>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</si>
  <si>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</si>
  <si>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</si>
  <si>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</si>
  <si>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</si>
  <si>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</si>
  <si>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</si>
  <si>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</si>
  <si>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</si>
  <si>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</si>
  <si>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</si>
  <si>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</si>
  <si>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</si>
  <si>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</si>
  <si>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</si>
  <si>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</si>
  <si>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</si>
  <si>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</si>
  <si>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</si>
  <si>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</si>
  <si>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</si>
  <si>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</si>
  <si>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</si>
  <si>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</si>
  <si>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</si>
  <si>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</si>
  <si>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</si>
  <si>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</si>
  <si>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</si>
  <si>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</si>
  <si>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</si>
  <si>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</si>
  <si>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</si>
  <si>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</si>
  <si>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</si>
  <si>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</si>
  <si>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</si>
  <si>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</si>
  <si>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</si>
  <si>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</si>
  <si>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</si>
  <si>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</si>
  <si>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</si>
  <si>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</si>
  <si>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</si>
  <si>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</si>
  <si>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</si>
  <si>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</si>
  <si>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</si>
  <si>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</si>
  <si>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</si>
  <si>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</si>
  <si>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</si>
  <si>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</si>
  <si>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</si>
  <si>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</si>
  <si>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</si>
  <si>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</si>
  <si>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</si>
  <si>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</si>
  <si>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</si>
  <si>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</si>
  <si>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</si>
  <si>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</si>
  <si>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</si>
  <si>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</si>
  <si>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</si>
  <si>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</si>
  <si>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</si>
  <si>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</si>
  <si>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</si>
  <si>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</si>
  <si>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</si>
  <si>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</si>
  <si>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</si>
  <si>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</si>
  <si>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</si>
  <si>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</si>
  <si>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</si>
  <si>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</si>
  <si>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</si>
  <si>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</si>
  <si>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</si>
  <si>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</si>
  <si>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</si>
  <si>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</si>
  <si>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</si>
  <si>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</si>
  <si>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</si>
  <si>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</si>
  <si>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</si>
  <si>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</si>
  <si>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</si>
  <si>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</si>
  <si>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</si>
  <si>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</si>
  <si>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</si>
  <si>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</si>
  <si>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</si>
  <si>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</si>
  <si>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</si>
  <si>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</si>
  <si>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</si>
  <si>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</si>
  <si>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</si>
  <si>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</si>
  <si>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</si>
  <si>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</si>
  <si>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</si>
  <si>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</si>
  <si>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</si>
  <si>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</si>
  <si>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</si>
  <si>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</si>
  <si>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</si>
  <si>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</si>
  <si>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</si>
  <si>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</si>
  <si>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</si>
  <si>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</si>
  <si>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</si>
  <si>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</si>
  <si>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</si>
  <si>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</si>
  <si>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</si>
  <si>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</si>
  <si>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</si>
  <si>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</si>
  <si>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</si>
  <si>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</si>
  <si>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</si>
  <si>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</si>
  <si>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</si>
  <si>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</si>
  <si>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</si>
  <si>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</si>
  <si>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</si>
  <si>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</si>
  <si>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</si>
  <si>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</si>
  <si>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</si>
  <si>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</si>
  <si>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</si>
  <si>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</si>
  <si>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</si>
  <si>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</si>
  <si>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</si>
  <si>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</si>
  <si>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</si>
  <si>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</si>
  <si>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</si>
  <si>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</si>
  <si>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</si>
  <si>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</si>
  <si>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</si>
  <si>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</si>
  <si>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</si>
  <si>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</si>
  <si>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</si>
  <si>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</si>
  <si>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</si>
  <si>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</si>
  <si>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</si>
  <si>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</si>
  <si>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</si>
  <si>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</si>
  <si>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</si>
  <si>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</si>
  <si>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</si>
  <si>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</si>
  <si>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</si>
  <si>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</si>
  <si>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</si>
  <si>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</si>
  <si>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</si>
  <si>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</si>
  <si>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</si>
  <si>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</si>
  <si>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</si>
  <si>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</si>
  <si>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</si>
  <si>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</si>
  <si>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</si>
  <si>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</si>
  <si>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</si>
  <si>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</si>
  <si>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</si>
  <si>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</si>
  <si>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</si>
  <si>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</si>
  <si>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</si>
  <si>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</si>
  <si>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</si>
  <si>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</si>
  <si>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</si>
  <si>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</si>
  <si>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</si>
  <si>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</si>
  <si>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</si>
  <si>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</si>
  <si>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</si>
  <si>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</si>
  <si>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</si>
  <si>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</si>
  <si>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</si>
  <si>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</si>
  <si>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</si>
  <si>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</si>
  <si>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</si>
  <si>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</si>
  <si>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</si>
  <si>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</si>
  <si>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</si>
  <si>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</si>
  <si>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</si>
  <si>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</si>
  <si>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</si>
  <si>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</si>
  <si>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</si>
  <si>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</si>
  <si>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</si>
  <si>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</si>
  <si>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</si>
  <si>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</si>
  <si>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</si>
  <si>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</si>
  <si>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</si>
  <si>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</si>
  <si>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</si>
  <si>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</si>
  <si>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</si>
  <si>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</si>
  <si>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</si>
  <si>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</si>
  <si>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</si>
  <si>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</si>
  <si>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</si>
  <si>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</si>
  <si>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</si>
  <si>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</si>
  <si>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</si>
  <si>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</si>
  <si>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</si>
  <si>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</si>
  <si>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</si>
  <si>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</si>
  <si>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</si>
  <si>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</si>
  <si>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</si>
  <si>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</si>
  <si>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</si>
  <si>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</si>
  <si>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</si>
  <si>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</si>
  <si>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</si>
  <si>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</si>
  <si>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</si>
  <si>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</si>
  <si>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</si>
  <si>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</si>
  <si>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</si>
  <si>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</si>
  <si>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</si>
  <si>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</si>
  <si>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</si>
  <si>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</si>
  <si>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</si>
  <si>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</si>
  <si>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</si>
  <si>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</si>
  <si>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</si>
  <si>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</si>
  <si>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</si>
  <si>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</si>
  <si>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</si>
  <si>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</si>
  <si>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</si>
  <si>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</si>
  <si>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</si>
  <si>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</si>
  <si>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</si>
  <si>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</si>
  <si>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</si>
  <si>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</si>
  <si>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</si>
  <si>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</si>
  <si>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</si>
  <si>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</si>
  <si>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</si>
  <si>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</si>
  <si>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</si>
  <si>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</si>
  <si>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</si>
  <si>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</si>
  <si>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</si>
  <si>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</si>
  <si>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</si>
  <si>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</si>
  <si>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</si>
  <si>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</si>
  <si>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</si>
  <si>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</si>
  <si>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</si>
  <si>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</si>
  <si>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</si>
  <si>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</si>
  <si>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</si>
  <si>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</si>
  <si>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</si>
  <si>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</si>
  <si>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</si>
  <si>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</si>
  <si>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</si>
  <si>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</si>
  <si>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</si>
  <si>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</si>
  <si>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</si>
  <si>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</si>
  <si>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</si>
  <si>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</si>
  <si>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</si>
  <si>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</si>
  <si>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</si>
  <si>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</si>
  <si>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</si>
  <si>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</si>
  <si>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</si>
  <si>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</si>
  <si>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</si>
  <si>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</si>
  <si>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</si>
  <si>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</si>
  <si>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</si>
  <si>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</si>
  <si>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</si>
  <si>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</si>
  <si>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</si>
  <si>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</si>
  <si>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</si>
  <si>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</si>
  <si>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</si>
  <si>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</si>
  <si>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</si>
  <si>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</si>
  <si>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</si>
  <si>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</si>
  <si>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</si>
  <si>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</si>
  <si>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</si>
  <si>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</si>
  <si>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</si>
  <si>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</si>
  <si>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</si>
  <si>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</si>
  <si>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</si>
  <si>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</si>
  <si>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</si>
  <si>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</si>
  <si>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</si>
  <si>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</si>
  <si>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</si>
  <si>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</si>
  <si>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</si>
  <si>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</si>
  <si>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</si>
  <si>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</si>
  <si>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</si>
  <si>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</si>
  <si>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</si>
  <si>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</si>
  <si>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</si>
  <si>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</si>
  <si>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</si>
  <si>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</si>
  <si>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</si>
  <si>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</si>
  <si>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</si>
  <si>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</si>
  <si>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</si>
  <si>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</si>
  <si>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</si>
  <si>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</si>
  <si>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</si>
  <si>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</si>
  <si>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</si>
  <si>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</si>
  <si>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</si>
  <si>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</si>
  <si>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</si>
  <si>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</si>
  <si>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</si>
  <si>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</si>
  <si>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</si>
  <si>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</si>
  <si>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</si>
  <si>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</si>
  <si>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</si>
  <si>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</si>
  <si>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</si>
  <si>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</si>
  <si>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</si>
  <si>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</si>
  <si>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</si>
  <si>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</si>
  <si>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</si>
  <si>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</si>
  <si>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</si>
  <si>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</si>
  <si>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</si>
  <si>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</si>
  <si>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</si>
  <si>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</si>
  <si>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</si>
  <si>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</si>
  <si>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</si>
  <si>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</si>
  <si>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</si>
  <si>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</si>
  <si>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</si>
  <si>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</si>
  <si>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</si>
  <si>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</si>
  <si>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</si>
  <si>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</si>
  <si>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</si>
  <si>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</si>
  <si>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</si>
  <si>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</si>
  <si>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</si>
  <si>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</si>
  <si>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</si>
  <si>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</si>
  <si>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</si>
  <si>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</si>
  <si>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</si>
  <si>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</si>
  <si>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</si>
  <si>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</si>
  <si>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</si>
  <si>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</si>
  <si>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</si>
  <si>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</si>
  <si>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</si>
  <si>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</si>
  <si>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</si>
  <si>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</si>
  <si>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</si>
  <si>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</si>
  <si>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</si>
  <si>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</si>
  <si>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</si>
  <si>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</si>
  <si>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</si>
  <si>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</si>
  <si>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</si>
  <si>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</si>
  <si>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</si>
  <si>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</si>
  <si>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</si>
  <si>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</si>
  <si>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</si>
  <si>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</si>
  <si>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</si>
  <si>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</si>
  <si>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</si>
  <si>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</si>
  <si>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</si>
  <si>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</si>
  <si>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</si>
  <si>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</si>
  <si>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</si>
  <si>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</si>
  <si>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</si>
  <si>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</si>
  <si>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</si>
  <si>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</si>
  <si>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</si>
  <si>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</si>
  <si>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</si>
  <si>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</si>
  <si>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</si>
  <si>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</si>
  <si>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</si>
  <si>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</si>
  <si>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</si>
  <si>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</si>
  <si>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</si>
  <si>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</si>
  <si>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</si>
  <si>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</si>
  <si>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</si>
  <si>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</si>
  <si>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</si>
  <si>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</si>
  <si>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</si>
  <si>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</si>
  <si>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</si>
  <si>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</si>
  <si>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</si>
  <si>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</si>
  <si>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</si>
  <si>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</si>
  <si>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</si>
  <si>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</si>
  <si>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</si>
  <si>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</si>
  <si>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</si>
  <si>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</si>
  <si>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</si>
  <si>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</si>
  <si>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</si>
  <si>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</si>
  <si>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</si>
  <si>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</si>
  <si>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</si>
  <si>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</si>
  <si>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</si>
  <si>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</si>
  <si>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</si>
  <si>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</si>
  <si>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</si>
  <si>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</si>
  <si>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</si>
  <si>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</si>
  <si>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</si>
  <si>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</si>
  <si>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</si>
  <si>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</si>
  <si>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</si>
  <si>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</si>
  <si>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</si>
  <si>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</si>
  <si>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</si>
  <si>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</si>
  <si>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</si>
  <si>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</si>
  <si>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</si>
  <si>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</si>
  <si>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</si>
  <si>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</si>
  <si>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</si>
  <si>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</si>
  <si>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</si>
  <si>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</si>
  <si>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</si>
  <si>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</si>
  <si>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</si>
  <si>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</si>
  <si>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</si>
  <si>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</si>
  <si>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</si>
  <si>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</si>
  <si>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</si>
  <si>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</si>
  <si>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</si>
  <si>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</si>
  <si>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</si>
  <si>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</si>
  <si>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</si>
  <si>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</si>
  <si>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</si>
  <si>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</si>
  <si>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</si>
  <si>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</si>
  <si>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</si>
  <si>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</si>
  <si>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</si>
  <si>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</si>
  <si>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</si>
  <si>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</si>
  <si>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</si>
  <si>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</si>
  <si>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</si>
  <si>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</si>
  <si>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</si>
  <si>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</si>
  <si>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</si>
  <si>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</si>
  <si>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</si>
  <si>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</si>
  <si>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</si>
  <si>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</si>
  <si>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</si>
  <si>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</si>
  <si>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</si>
  <si>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</si>
  <si>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</si>
  <si>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</si>
  <si>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</si>
  <si>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</si>
  <si>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</si>
  <si>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</si>
  <si>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</si>
  <si>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</si>
  <si>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</si>
  <si>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</si>
  <si>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</si>
  <si>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</si>
  <si>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</si>
  <si>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</si>
  <si>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</si>
  <si>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</si>
  <si>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</si>
  <si>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</si>
  <si>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</si>
  <si>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</si>
  <si>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</si>
  <si>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</si>
  <si>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</si>
  <si>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</si>
  <si>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</si>
  <si>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</si>
  <si>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</si>
  <si>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</si>
  <si>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</si>
  <si>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</si>
  <si>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</si>
  <si>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</si>
  <si>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</si>
  <si>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</si>
  <si>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</si>
  <si>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</si>
  <si>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</si>
  <si>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</si>
  <si>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</si>
  <si>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</si>
  <si>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</si>
  <si>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</si>
  <si>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</si>
  <si>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</si>
  <si>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</si>
  <si>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</si>
  <si>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</si>
  <si>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</si>
  <si>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</si>
  <si>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</si>
  <si>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</si>
  <si>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</si>
  <si>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</si>
  <si>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</si>
  <si>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</si>
  <si>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</si>
  <si>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</si>
  <si>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</si>
  <si>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</si>
  <si>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</si>
  <si>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</si>
  <si>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</si>
  <si>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</si>
  <si>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</si>
  <si>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</si>
  <si>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</si>
  <si>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</si>
  <si>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</si>
  <si>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</si>
  <si>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</si>
  <si>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</si>
  <si>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</si>
  <si>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</si>
  <si>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</si>
  <si>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</si>
  <si>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</si>
  <si>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</si>
  <si>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</si>
  <si>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</si>
  <si>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</si>
  <si>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</si>
  <si>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</si>
  <si>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</si>
  <si>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</si>
  <si>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</si>
  <si>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</si>
  <si>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</si>
  <si>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</si>
  <si>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</si>
  <si>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</si>
  <si>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</si>
  <si>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</si>
  <si>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</si>
  <si>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</si>
  <si>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</si>
  <si>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</si>
  <si>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</si>
  <si>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</si>
  <si>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</si>
  <si>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</si>
  <si>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</si>
  <si>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</si>
  <si>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</si>
  <si>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</si>
  <si>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</si>
  <si>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</si>
  <si>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</si>
  <si>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</si>
  <si>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</si>
  <si>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</si>
  <si>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</si>
  <si>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</si>
  <si>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</si>
  <si>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</si>
  <si>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</si>
  <si>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</si>
  <si>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</si>
  <si>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</si>
  <si>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</si>
  <si>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</si>
  <si>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</si>
  <si>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</si>
  <si>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</si>
  <si>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</si>
  <si>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</si>
  <si>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</si>
  <si>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</si>
  <si>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</si>
  <si>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</si>
  <si>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</si>
  <si>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</si>
  <si>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</si>
  <si>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</si>
  <si>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</si>
  <si>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</si>
  <si>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</si>
  <si>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</si>
  <si>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</si>
  <si>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</si>
  <si>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</si>
  <si>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</si>
  <si>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</si>
  <si>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</si>
  <si>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</si>
  <si>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</si>
  <si>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</si>
  <si>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</si>
  <si>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</si>
  <si>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</si>
  <si>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</si>
  <si>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</si>
  <si>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</si>
  <si>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</si>
  <si>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</si>
  <si>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</si>
  <si>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</si>
  <si>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</si>
  <si>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</si>
  <si>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</si>
  <si>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</si>
  <si>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</si>
  <si>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</si>
  <si>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</si>
  <si>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</si>
  <si>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</si>
  <si>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</si>
  <si>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</si>
  <si>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</si>
  <si>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</si>
  <si>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</si>
  <si>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</si>
  <si>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</si>
  <si>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</si>
  <si>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</si>
  <si>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</si>
  <si>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</si>
  <si>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</si>
  <si>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</si>
  <si>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</si>
  <si>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</si>
  <si>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</si>
  <si>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</si>
  <si>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</si>
  <si>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</si>
  <si>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</si>
  <si>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</si>
  <si>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</si>
  <si>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</si>
  <si>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</si>
  <si>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</si>
  <si>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</si>
  <si>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</si>
  <si>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</si>
  <si>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</si>
  <si>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</si>
  <si>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</si>
  <si>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</si>
  <si>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</si>
  <si>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</si>
  <si>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</si>
  <si>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</si>
  <si>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</si>
  <si>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</si>
  <si>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</si>
  <si>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</si>
  <si>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</si>
  <si>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</si>
  <si>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</si>
  <si>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</si>
  <si>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</si>
  <si>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</si>
  <si>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</si>
  <si>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</si>
  <si>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</si>
  <si>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</si>
  <si>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</si>
  <si>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</si>
  <si>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</si>
  <si>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</si>
  <si>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</si>
  <si>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</si>
  <si>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</si>
  <si>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</si>
  <si>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</si>
  <si>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</si>
  <si>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</si>
  <si>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</si>
  <si>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</si>
  <si>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</si>
  <si>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</si>
  <si>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</si>
  <si>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</si>
  <si>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</si>
  <si>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</si>
  <si>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</si>
  <si>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</si>
  <si>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</si>
  <si>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</si>
  <si>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</si>
  <si>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</si>
  <si>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</si>
  <si>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</si>
  <si>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</si>
  <si>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</si>
  <si>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</si>
  <si>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</si>
  <si>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</si>
  <si>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</si>
  <si>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</si>
  <si>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</si>
  <si>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</si>
  <si>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</si>
  <si>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</si>
  <si>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</si>
  <si>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</si>
  <si>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</si>
  <si>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</si>
  <si>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</si>
  <si>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</si>
  <si>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</si>
  <si>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</si>
  <si>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</si>
  <si>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</si>
  <si>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</si>
  <si>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</si>
  <si>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</si>
  <si>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</si>
  <si>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</si>
  <si>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</si>
  <si>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</si>
  <si>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</si>
  <si>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</si>
  <si>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</si>
  <si>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</si>
  <si>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</si>
  <si>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</si>
  <si>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</si>
  <si>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</si>
  <si>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</si>
  <si>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</si>
  <si>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</si>
  <si>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</si>
  <si>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</si>
  <si>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</si>
  <si>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</si>
  <si>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</si>
  <si>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</si>
  <si>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</si>
  <si>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</si>
  <si>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</si>
  <si>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</si>
  <si>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</si>
  <si>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</si>
  <si>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</si>
  <si>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</si>
  <si>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</si>
  <si>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</si>
  <si>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</si>
  <si>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</si>
  <si>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</si>
  <si>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</si>
  <si>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</si>
  <si>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</si>
  <si>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</si>
  <si>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</si>
  <si>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</si>
  <si>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</si>
  <si>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</si>
  <si>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</si>
  <si>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</si>
  <si>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</si>
  <si>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</si>
  <si>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</si>
  <si>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</si>
  <si>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</si>
  <si>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</si>
  <si>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</si>
  <si>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</si>
  <si>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</si>
  <si>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</si>
  <si>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</si>
  <si>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</si>
  <si>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</si>
  <si>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</si>
  <si>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</si>
  <si>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</si>
  <si>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</si>
  <si>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</si>
  <si>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</si>
  <si>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</si>
  <si>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</si>
  <si>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</si>
  <si>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</si>
  <si>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</si>
  <si>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</si>
  <si>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</si>
  <si>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</si>
  <si>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</si>
  <si>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</si>
  <si>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</si>
  <si>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</si>
  <si>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</si>
  <si>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</si>
  <si>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</si>
  <si>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</si>
  <si>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</si>
  <si>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</si>
  <si>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</si>
  <si>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</si>
  <si>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</si>
  <si>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</si>
  <si>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</si>
  <si>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</si>
  <si>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</si>
  <si>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</si>
  <si>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</si>
  <si>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</si>
  <si>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</si>
  <si>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</si>
  <si>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</si>
  <si>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</si>
  <si>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</si>
  <si>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</si>
  <si>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</si>
  <si>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</si>
  <si>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</si>
  <si>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</si>
  <si>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</si>
  <si>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</si>
  <si>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</si>
  <si>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</si>
  <si>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</si>
  <si>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</si>
  <si>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</si>
  <si>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</si>
  <si>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</si>
  <si>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</si>
  <si>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</si>
  <si>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</si>
  <si>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</si>
  <si>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</si>
  <si>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</si>
  <si>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</si>
  <si>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</si>
  <si>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</si>
  <si>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</si>
  <si>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</si>
  <si>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</si>
  <si>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</si>
  <si>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</si>
  <si>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</si>
  <si>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</si>
  <si>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</si>
  <si>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</si>
  <si>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</si>
  <si>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</si>
  <si>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</si>
  <si>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</si>
  <si>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</si>
  <si>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</si>
  <si>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</si>
  <si>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</si>
  <si>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</si>
  <si>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</si>
  <si>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</si>
  <si>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</si>
  <si>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</si>
  <si>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</si>
  <si>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</si>
  <si>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</si>
  <si>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</si>
  <si>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</si>
  <si>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</si>
  <si>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</si>
  <si>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</si>
  <si>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</si>
  <si>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</si>
  <si>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</si>
  <si>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</si>
  <si>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</si>
  <si>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</si>
  <si>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</si>
  <si>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</si>
  <si>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</si>
  <si>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</si>
  <si>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</si>
  <si>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</si>
  <si>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</si>
  <si>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</si>
  <si>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</si>
  <si>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</si>
  <si>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</si>
  <si>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</si>
  <si>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</si>
  <si>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</si>
  <si>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</si>
  <si>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</si>
  <si>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</si>
  <si>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</si>
  <si>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</si>
  <si>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</si>
  <si>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</si>
  <si>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</si>
  <si>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</si>
  <si>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</si>
  <si>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</si>
  <si>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</si>
  <si>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</si>
  <si>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</si>
  <si>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</si>
  <si>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</si>
  <si>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</si>
  <si>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</si>
  <si>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</si>
  <si>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</si>
  <si>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</si>
  <si>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</si>
  <si>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</si>
  <si>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</si>
  <si>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</si>
  <si>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</si>
  <si>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</si>
  <si>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</si>
  <si>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</si>
  <si>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</si>
  <si>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</si>
  <si>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</si>
  <si>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</si>
  <si>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</si>
  <si>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</si>
  <si>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</si>
  <si>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</si>
  <si>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</si>
  <si>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</si>
  <si>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</si>
  <si>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</si>
  <si>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</si>
  <si>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</si>
  <si>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</si>
  <si>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</si>
  <si>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</si>
  <si>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</si>
  <si>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</si>
  <si>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</si>
  <si>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</si>
  <si>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</si>
  <si>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</si>
  <si>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</si>
  <si>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</si>
  <si>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</si>
  <si>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</si>
  <si>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</si>
  <si>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</si>
  <si>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</si>
  <si>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</si>
  <si>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</si>
  <si>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</si>
  <si>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</si>
  <si>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</si>
  <si>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</si>
  <si>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</si>
  <si>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</si>
  <si>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</si>
  <si>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</si>
  <si>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</si>
  <si>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</si>
  <si>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</si>
  <si>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</si>
  <si>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</si>
  <si>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</si>
  <si>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</si>
  <si>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</si>
  <si>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</si>
  <si>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</si>
  <si>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</si>
  <si>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</si>
  <si>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</si>
  <si>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</si>
  <si>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</si>
  <si>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</si>
  <si>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</si>
  <si>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</si>
  <si>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</si>
  <si>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</si>
  <si>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</si>
  <si>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</si>
  <si>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</si>
  <si>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</si>
  <si>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</si>
  <si>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</si>
  <si>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</si>
  <si>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</si>
  <si>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</si>
  <si>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</si>
  <si>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</si>
  <si>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</si>
  <si>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</si>
  <si>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</si>
  <si>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</si>
  <si>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</si>
  <si>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</si>
  <si>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</si>
  <si>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</si>
  <si>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</si>
  <si>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</si>
  <si>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</si>
  <si>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</si>
  <si>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</si>
  <si>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</si>
  <si>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</si>
  <si>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</si>
  <si>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</si>
  <si>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</si>
  <si>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</si>
  <si>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</si>
  <si>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</si>
  <si>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</si>
  <si>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</si>
  <si>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</si>
  <si>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</si>
  <si>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</si>
  <si>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</si>
  <si>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</si>
  <si>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</si>
  <si>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</si>
  <si>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</si>
  <si>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</si>
  <si>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</si>
  <si>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</si>
  <si>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</si>
  <si>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</si>
  <si>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</si>
  <si>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</si>
  <si>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</si>
  <si>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</si>
  <si>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</si>
  <si>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</si>
  <si>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</si>
  <si>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</si>
  <si>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</si>
  <si>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</si>
  <si>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</si>
  <si>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</si>
  <si>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</si>
  <si>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</si>
  <si>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</si>
  <si>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</si>
  <si>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</si>
  <si>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</si>
  <si>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</si>
  <si>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</si>
  <si>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</si>
  <si>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</si>
  <si>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</si>
  <si>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</si>
  <si>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</si>
  <si>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</si>
  <si>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</si>
  <si>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</si>
  <si>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</si>
  <si>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</si>
  <si>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</si>
  <si>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</si>
  <si>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</si>
  <si>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</si>
  <si>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</si>
  <si>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</si>
  <si>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</si>
  <si>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</si>
  <si>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</si>
  <si>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</si>
  <si>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</si>
  <si>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</si>
  <si>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</si>
  <si>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</si>
  <si>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</si>
  <si>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</si>
  <si>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</si>
  <si>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</si>
  <si>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</si>
  <si>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</si>
  <si>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</si>
  <si>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</si>
  <si>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</si>
  <si>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</si>
  <si>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</si>
  <si>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</si>
  <si>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</si>
  <si>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</si>
  <si>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</si>
  <si>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</si>
  <si>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</si>
  <si>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</si>
  <si>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</si>
  <si>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</si>
  <si>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</si>
  <si>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</si>
  <si>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</si>
  <si>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</si>
  <si>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</si>
  <si>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</si>
  <si>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</si>
  <si>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</si>
  <si>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</si>
  <si>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</si>
  <si>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</si>
  <si>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</si>
  <si>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</si>
  <si>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</si>
  <si>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</si>
  <si>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</si>
  <si>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</si>
  <si>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</si>
  <si>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</si>
  <si>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</si>
  <si>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</si>
  <si>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</si>
  <si>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</si>
  <si>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</si>
  <si>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</si>
  <si>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</si>
  <si>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</si>
  <si>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</si>
  <si>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</si>
  <si>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</si>
  <si>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</si>
  <si>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</si>
  <si>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</si>
  <si>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</si>
  <si>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</si>
  <si>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</si>
  <si>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</si>
  <si>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</si>
  <si>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</si>
  <si>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</si>
  <si>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</si>
  <si>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</si>
  <si>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</si>
  <si>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</si>
  <si>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</si>
  <si>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</si>
  <si>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</si>
  <si>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</si>
  <si>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</si>
  <si>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</si>
  <si>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</si>
  <si>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</si>
  <si>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</si>
  <si>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</si>
  <si>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</si>
  <si>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</si>
  <si>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</si>
  <si>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</si>
  <si>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</si>
  <si>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</si>
  <si>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</si>
  <si>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</si>
  <si>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</si>
  <si>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</si>
  <si>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</si>
  <si>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</si>
  <si>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</si>
  <si>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</si>
  <si>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</si>
  <si>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</si>
  <si>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</si>
  <si>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</si>
  <si>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</si>
  <si>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</si>
  <si>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</si>
  <si>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</si>
  <si>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</si>
  <si>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</si>
  <si>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</si>
  <si>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</si>
  <si>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</si>
  <si>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</si>
  <si>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</si>
  <si>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</si>
  <si>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</si>
  <si>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</si>
  <si>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</si>
  <si>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</si>
  <si>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</si>
  <si>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</si>
  <si>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</si>
  <si>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</si>
  <si>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</si>
  <si>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</si>
  <si>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</si>
  <si>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</si>
  <si>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</si>
  <si>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</si>
  <si>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</si>
  <si>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</si>
  <si>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</si>
  <si>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</si>
  <si>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</si>
  <si>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</si>
  <si>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</si>
  <si>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</si>
  <si>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</si>
  <si>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</si>
  <si>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</si>
  <si>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</si>
  <si>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</si>
  <si>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</si>
  <si>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</si>
  <si>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</si>
  <si>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</si>
  <si>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</si>
  <si>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</si>
  <si>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</si>
  <si>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</si>
  <si>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</si>
  <si>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</si>
  <si>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</si>
  <si>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</si>
  <si>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</si>
  <si>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</si>
  <si>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</si>
  <si>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</si>
  <si>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</si>
  <si>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</si>
  <si>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</si>
  <si>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</si>
  <si>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</si>
  <si>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</si>
  <si>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</si>
  <si>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</si>
  <si>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</si>
  <si>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</si>
  <si>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</si>
  <si>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</si>
  <si>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</si>
  <si>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</si>
  <si>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</si>
  <si>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</si>
  <si>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</si>
  <si>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</si>
  <si>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</si>
  <si>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</si>
  <si>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</si>
  <si>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</si>
  <si>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</si>
  <si>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</si>
  <si>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</si>
  <si>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</si>
  <si>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</si>
  <si>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</si>
  <si>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</si>
  <si>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</si>
  <si>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</si>
  <si>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</si>
  <si>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</si>
  <si>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</si>
  <si>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</si>
  <si>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</si>
  <si>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</si>
  <si>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</si>
  <si>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</si>
  <si>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</si>
  <si>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</si>
  <si>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</si>
  <si>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</si>
  <si>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</si>
  <si>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</si>
  <si>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</si>
  <si>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</si>
  <si>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</si>
  <si>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</si>
  <si>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</si>
  <si>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</si>
  <si>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</si>
  <si>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</si>
  <si>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</si>
  <si>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</si>
  <si>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</si>
  <si>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</si>
  <si>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</si>
  <si>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</si>
  <si>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</si>
  <si>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</si>
  <si>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</si>
  <si>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</si>
  <si>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</si>
  <si>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</si>
  <si>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</si>
  <si>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</si>
  <si>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</si>
  <si>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</si>
  <si>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</si>
  <si>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</si>
  <si>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</si>
  <si>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</si>
  <si>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</si>
  <si>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</si>
  <si>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</si>
  <si>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</si>
  <si>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</si>
  <si>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</si>
  <si>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</si>
  <si>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</si>
  <si>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</si>
  <si>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</si>
  <si>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</si>
  <si>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</si>
  <si>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</si>
  <si>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</si>
  <si>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</si>
  <si>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</si>
  <si>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</si>
  <si>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</si>
  <si>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</si>
  <si>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</si>
  <si>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</si>
  <si>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</si>
  <si>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</si>
  <si>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</si>
  <si>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</si>
  <si>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</si>
  <si>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</si>
  <si>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</si>
  <si>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</si>
  <si>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</si>
  <si>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</si>
  <si>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</si>
  <si>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</si>
  <si>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</si>
  <si>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</si>
  <si>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</si>
  <si>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</si>
  <si>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</si>
  <si>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</si>
  <si>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</si>
  <si>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</si>
  <si>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</si>
  <si>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</si>
  <si>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</si>
  <si>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</si>
  <si>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</si>
  <si>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</si>
  <si>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</si>
  <si>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</si>
  <si>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</si>
  <si>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</si>
  <si>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</si>
  <si>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</si>
  <si>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</si>
  <si>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</si>
  <si>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</si>
  <si>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</si>
  <si>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</si>
  <si>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</si>
  <si>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</si>
  <si>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</si>
  <si>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</si>
  <si>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</si>
  <si>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</si>
  <si>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</si>
  <si>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</si>
  <si>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</si>
  <si>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</si>
  <si>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</si>
  <si>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</si>
  <si>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</si>
  <si>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</si>
  <si>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</si>
  <si>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</si>
  <si>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</si>
  <si>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</si>
  <si>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</si>
  <si>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</si>
  <si>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</si>
  <si>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</si>
  <si>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</si>
  <si>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</si>
  <si>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</si>
  <si>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</si>
  <si>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</si>
  <si>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</si>
  <si>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</si>
  <si>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</si>
  <si>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</si>
  <si>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</si>
  <si>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</si>
  <si>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</si>
  <si>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</si>
  <si>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</si>
  <si>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</si>
  <si>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</si>
  <si>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</si>
  <si>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</si>
  <si>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</si>
  <si>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</si>
  <si>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</si>
  <si>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</si>
  <si>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</si>
  <si>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</si>
  <si>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</si>
  <si>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</si>
  <si>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</si>
  <si>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</si>
  <si>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</si>
  <si>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</si>
  <si>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</si>
  <si>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</si>
  <si>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</si>
  <si>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</si>
  <si>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</si>
  <si>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</si>
  <si>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</si>
  <si>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</si>
  <si>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</si>
  <si>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</si>
  <si>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</si>
  <si>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</si>
  <si>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</si>
  <si>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</si>
  <si>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</si>
  <si>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</si>
  <si>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</si>
  <si>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</si>
  <si>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</si>
  <si>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</si>
  <si>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</si>
  <si>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</si>
  <si>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</si>
  <si>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</si>
  <si>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</si>
  <si>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</si>
  <si>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</si>
  <si>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</si>
  <si>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</si>
  <si>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</si>
  <si>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</si>
  <si>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</si>
  <si>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</si>
  <si>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</si>
  <si>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</si>
  <si>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</si>
  <si>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</si>
  <si>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</si>
  <si>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</si>
  <si>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</si>
  <si>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</si>
  <si>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</si>
  <si>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</si>
  <si>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</si>
  <si>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</si>
  <si>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</si>
  <si>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</si>
  <si>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</si>
  <si>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</si>
  <si>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</si>
  <si>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</si>
  <si>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</si>
  <si>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</si>
  <si>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</si>
  <si>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</si>
  <si>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</si>
  <si>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</si>
  <si>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</si>
  <si>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</si>
  <si>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</si>
  <si>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</si>
  <si>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</si>
  <si>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</si>
  <si>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</si>
  <si>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</si>
  <si>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</si>
  <si>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</si>
  <si>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</si>
  <si>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</si>
  <si>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</si>
  <si>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</si>
  <si>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</si>
  <si>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</si>
  <si>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</si>
  <si>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</si>
  <si>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</si>
  <si>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</si>
  <si>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</si>
  <si>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</si>
  <si>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</si>
  <si>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</si>
  <si>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</si>
  <si>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</si>
  <si>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</si>
  <si>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</si>
  <si>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</si>
  <si>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</si>
  <si>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</si>
  <si>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</si>
  <si>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</si>
  <si>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</si>
  <si>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</si>
  <si>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</si>
  <si>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</si>
  <si>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</si>
  <si>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</si>
  <si>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</si>
  <si>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</si>
  <si>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</si>
  <si>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</si>
  <si>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</si>
  <si>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</si>
  <si>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</si>
  <si>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</si>
  <si>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</si>
  <si>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</si>
  <si>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</si>
  <si>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</si>
  <si>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</si>
  <si>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</si>
  <si>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</si>
  <si>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</si>
  <si>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</si>
  <si>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</si>
  <si>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</si>
  <si>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</si>
  <si>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</si>
  <si>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</si>
  <si>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</si>
  <si>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</si>
  <si>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</si>
  <si>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</si>
  <si>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</si>
  <si>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</si>
  <si>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</si>
  <si>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</si>
  <si>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</si>
  <si>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</si>
  <si>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</si>
  <si>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</si>
  <si>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</si>
  <si>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</si>
  <si>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</si>
  <si>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</si>
  <si>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</si>
  <si>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</si>
  <si>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</si>
  <si>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</si>
  <si>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</si>
  <si>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</si>
  <si>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</si>
  <si>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</si>
  <si>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</si>
  <si>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</si>
  <si>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</si>
  <si>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</si>
  <si>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</si>
  <si>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</si>
  <si>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</si>
  <si>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</si>
  <si>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</si>
  <si>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</si>
  <si>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</si>
  <si>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</si>
  <si>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</si>
  <si>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</si>
  <si>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</si>
  <si>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</si>
  <si>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</si>
  <si>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</si>
  <si>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</si>
  <si>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</si>
  <si>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</si>
  <si>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</si>
  <si>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</si>
  <si>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</si>
  <si>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</si>
  <si>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</si>
  <si>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</si>
  <si>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</si>
  <si>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</si>
  <si>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</si>
  <si>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</si>
  <si>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</si>
  <si>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</si>
  <si>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</si>
  <si>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</si>
  <si>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</si>
  <si>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</si>
  <si>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</si>
  <si>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</si>
  <si>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</si>
  <si>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</si>
  <si>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</si>
  <si>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</si>
  <si>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</si>
  <si>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</si>
  <si>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</si>
  <si>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</si>
  <si>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</si>
  <si>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</si>
  <si>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</si>
  <si>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</si>
  <si>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</si>
  <si>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</si>
  <si>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</si>
  <si>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</si>
  <si>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</si>
  <si>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</si>
  <si>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</si>
  <si>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</si>
  <si>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</si>
  <si>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</si>
  <si>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</si>
  <si>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</si>
  <si>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</si>
  <si>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</si>
  <si>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</si>
  <si>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</si>
  <si>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</si>
  <si>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</si>
  <si>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</si>
  <si>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</si>
  <si>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</si>
  <si>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</si>
  <si>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</si>
  <si>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</si>
  <si>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</si>
  <si>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</si>
  <si>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</si>
  <si>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</si>
  <si>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</si>
  <si>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</si>
  <si>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</si>
  <si>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</si>
  <si>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</si>
  <si>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</si>
  <si>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</si>
  <si>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</si>
  <si>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</si>
  <si>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</si>
  <si>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</si>
  <si>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</si>
  <si>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</si>
  <si>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</si>
  <si>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</si>
  <si>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</si>
  <si>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</si>
  <si>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</si>
  <si>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</si>
  <si>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</si>
  <si>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</si>
  <si>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</si>
  <si>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</si>
  <si>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</si>
  <si>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</si>
  <si>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</si>
  <si>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</si>
  <si>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</si>
  <si>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</si>
  <si>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</si>
  <si>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</si>
  <si>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</si>
  <si>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</si>
  <si>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</si>
  <si>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</si>
  <si>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</si>
  <si>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</si>
  <si>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</si>
  <si>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</si>
  <si>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</si>
  <si>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</si>
  <si>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</si>
  <si>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</si>
  <si>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</si>
  <si>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</si>
  <si>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</si>
  <si>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</si>
  <si>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</si>
  <si>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</si>
  <si>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</si>
  <si>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</si>
  <si>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</si>
  <si>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</si>
  <si>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</si>
  <si>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</si>
  <si>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</si>
  <si>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</si>
  <si>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</si>
  <si>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</si>
  <si>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</si>
  <si>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</si>
  <si>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</si>
  <si>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</si>
  <si>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</si>
  <si>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</si>
  <si>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</si>
  <si>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</si>
  <si>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</si>
  <si>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</si>
  <si>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</si>
  <si>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</si>
  <si>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</si>
  <si>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</si>
  <si>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</si>
  <si>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</si>
  <si>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</si>
  <si>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</si>
  <si>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</si>
  <si>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</si>
  <si>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</si>
  <si>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</si>
  <si>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</si>
  <si>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</si>
  <si>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</si>
  <si>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</si>
  <si>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</si>
  <si>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</si>
  <si>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</si>
  <si>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</si>
  <si>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</si>
  <si>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</si>
  <si>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</si>
  <si>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</si>
  <si>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</si>
  <si>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</si>
  <si>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</si>
  <si>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</si>
  <si>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</si>
  <si>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</si>
  <si>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</si>
  <si>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</si>
  <si>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</si>
  <si>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</si>
  <si>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</si>
  <si>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</si>
  <si>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</si>
  <si>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</si>
  <si>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</si>
  <si>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</si>
  <si>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</si>
  <si>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</si>
  <si>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</si>
  <si>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</si>
  <si>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</si>
  <si>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</si>
  <si>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</si>
  <si>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</si>
  <si>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</si>
  <si>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</si>
  <si>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</si>
  <si>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</si>
  <si>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</si>
  <si>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</si>
  <si>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</si>
  <si>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</si>
  <si>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</si>
  <si>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</si>
  <si>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</si>
  <si>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</si>
  <si>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</si>
  <si>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</si>
  <si>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</si>
  <si>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</si>
  <si>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</si>
  <si>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</si>
  <si>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</si>
  <si>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</si>
  <si>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</si>
  <si>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</si>
  <si>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</si>
  <si>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</si>
  <si>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</si>
  <si>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</si>
  <si>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</si>
  <si>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</si>
  <si>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</si>
  <si>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</si>
  <si>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</si>
  <si>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</si>
  <si>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</si>
  <si>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</si>
  <si>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</si>
  <si>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</si>
  <si>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</si>
  <si>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</si>
  <si>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</si>
  <si>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</si>
  <si>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</si>
  <si>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</si>
  <si>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</si>
  <si>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</si>
  <si>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</si>
  <si>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</si>
  <si>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</si>
  <si>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</si>
  <si>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</si>
  <si>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</si>
  <si>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</si>
  <si>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</si>
  <si>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</si>
  <si>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</si>
  <si>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</si>
  <si>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</si>
  <si>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</si>
  <si>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</si>
  <si>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</si>
  <si>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</si>
  <si>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</si>
  <si>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</si>
  <si>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</si>
  <si>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</si>
  <si>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</si>
  <si>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</si>
  <si>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</si>
  <si>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</si>
  <si>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</si>
  <si>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</si>
  <si>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</si>
  <si>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</si>
  <si>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</si>
  <si>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</si>
  <si>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</si>
  <si>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</si>
  <si>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</si>
  <si>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</si>
  <si>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</si>
  <si>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</si>
  <si>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</si>
  <si>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</si>
  <si>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</si>
  <si>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</si>
  <si>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</si>
  <si>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</si>
  <si>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</si>
  <si>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</si>
  <si>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</si>
  <si>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</si>
  <si>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</si>
  <si>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</si>
  <si>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</si>
  <si>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</si>
  <si>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</si>
  <si>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</si>
  <si>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</si>
  <si>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</si>
  <si>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</si>
  <si>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</si>
  <si>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</si>
  <si>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</si>
  <si>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</si>
  <si>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</si>
  <si>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</si>
  <si>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</si>
  <si>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</si>
  <si>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</si>
  <si>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</si>
  <si>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</si>
  <si>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</si>
  <si>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</si>
  <si>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</si>
  <si>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</si>
  <si>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</si>
  <si>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</si>
  <si>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</si>
  <si>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</si>
  <si>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</si>
  <si>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</si>
  <si>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</si>
  <si>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</si>
  <si>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</si>
  <si>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</si>
  <si>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</si>
  <si>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</si>
  <si>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</si>
  <si>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</si>
  <si>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</si>
  <si>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</si>
  <si>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</si>
  <si>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</si>
  <si>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</si>
  <si>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</si>
  <si>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</si>
  <si>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</si>
  <si>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</si>
  <si>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</si>
  <si>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</si>
  <si>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</si>
  <si>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</si>
  <si>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</si>
  <si>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</si>
  <si>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</si>
  <si>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</si>
  <si>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</si>
  <si>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</si>
  <si>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</si>
  <si>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</si>
  <si>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</si>
  <si>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</si>
  <si>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</si>
  <si>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</si>
  <si>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</si>
  <si>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</si>
  <si>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</si>
  <si>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</si>
  <si>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</si>
  <si>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</si>
  <si>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</si>
  <si>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</si>
  <si>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</si>
  <si>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</si>
  <si>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</si>
  <si>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</si>
  <si>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</si>
  <si>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</si>
  <si>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</si>
  <si>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</si>
  <si>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</si>
  <si>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</si>
  <si>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</si>
  <si>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</si>
  <si>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</si>
  <si>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</si>
  <si>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</si>
  <si>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</si>
  <si>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</si>
  <si>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</si>
  <si>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</si>
  <si>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</si>
  <si>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</si>
  <si>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</si>
  <si>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</si>
  <si>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</si>
  <si>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</si>
  <si>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</si>
  <si>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</si>
  <si>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</si>
  <si>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</si>
  <si>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</si>
  <si>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</si>
  <si>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</si>
  <si>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</si>
  <si>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</si>
  <si>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</si>
  <si>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</si>
  <si>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</si>
  <si>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</si>
  <si>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</si>
  <si>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</si>
  <si>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</si>
  <si>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</si>
  <si>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</si>
  <si>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</si>
  <si>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</si>
  <si>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</si>
  <si>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</si>
  <si>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</si>
  <si>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</si>
  <si>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</si>
  <si>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</si>
  <si>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</si>
  <si>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</si>
  <si>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</si>
  <si>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</si>
  <si>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</si>
  <si>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</si>
  <si>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</si>
  <si>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</si>
  <si>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</si>
  <si>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</si>
  <si>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</si>
  <si>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</si>
  <si>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</si>
  <si>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</si>
  <si>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</si>
  <si>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</si>
  <si>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</si>
  <si>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</si>
  <si>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</si>
  <si>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</si>
  <si>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</si>
  <si>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</si>
  <si>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</si>
  <si>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</si>
  <si>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</si>
  <si>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</si>
  <si>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</si>
  <si>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</si>
  <si>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</si>
  <si>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</si>
  <si>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</si>
  <si>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</si>
  <si>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</si>
  <si>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</si>
  <si>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</si>
  <si>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</si>
  <si>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</si>
  <si>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</si>
  <si>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</si>
  <si>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</si>
  <si>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</si>
  <si>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</si>
  <si>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</si>
  <si>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</si>
  <si>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</si>
  <si>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</si>
  <si>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</si>
  <si>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</si>
  <si>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</si>
  <si>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</si>
  <si>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</si>
  <si>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</si>
  <si>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</si>
  <si>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</si>
  <si>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</si>
  <si>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</si>
  <si>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</si>
  <si>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</si>
  <si>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</si>
  <si>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</si>
  <si>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</si>
  <si>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</si>
  <si>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</si>
  <si>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</si>
  <si>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</si>
  <si>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</si>
  <si>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</si>
  <si>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</si>
  <si>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</si>
  <si>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</si>
  <si>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</si>
  <si>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</si>
  <si>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</si>
  <si>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</si>
  <si>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</si>
  <si>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</si>
  <si>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</si>
  <si>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</si>
  <si>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</si>
  <si>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</si>
  <si>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</si>
  <si>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</si>
  <si>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</si>
  <si>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</si>
  <si>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</si>
  <si>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</si>
  <si>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</si>
  <si>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</si>
  <si>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</si>
  <si>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</si>
  <si>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</si>
  <si>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</si>
  <si>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</si>
  <si>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</si>
  <si>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</si>
  <si>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</si>
  <si>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</si>
  <si>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</si>
  <si>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</si>
  <si>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</si>
  <si>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</si>
  <si>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</si>
  <si>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</si>
  <si>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</si>
  <si>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</si>
  <si>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</si>
  <si>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</si>
  <si>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</si>
  <si>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</si>
  <si>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</si>
  <si>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</si>
  <si>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</si>
  <si>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</si>
  <si>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</si>
  <si>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</si>
  <si>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</si>
  <si>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</si>
  <si>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</si>
  <si>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</si>
  <si>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</si>
  <si>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</si>
  <si>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</si>
  <si>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</si>
  <si>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</si>
  <si>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</si>
  <si>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</si>
  <si>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</si>
  <si>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</si>
  <si>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</si>
  <si>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</si>
  <si>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</si>
  <si>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</si>
  <si>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</si>
  <si>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</si>
  <si>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</si>
  <si>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</si>
  <si>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</si>
  <si>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</si>
  <si>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</si>
  <si>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</si>
  <si>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</si>
  <si>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</si>
  <si>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</si>
  <si>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</si>
  <si>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</si>
  <si>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</si>
  <si>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</si>
  <si>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</si>
  <si>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</si>
  <si>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</si>
  <si>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</si>
  <si>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</si>
  <si>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</si>
  <si>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</si>
  <si>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</si>
  <si>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</si>
  <si>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</si>
  <si>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</si>
  <si>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</si>
  <si>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</si>
  <si>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</si>
  <si>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</si>
  <si>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</si>
  <si>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</si>
  <si>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</si>
  <si>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</si>
  <si>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</si>
  <si>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</si>
  <si>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</si>
  <si>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</si>
  <si>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</si>
  <si>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</si>
  <si>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</si>
  <si>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</si>
  <si>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</si>
  <si>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</si>
  <si>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</si>
  <si>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</si>
  <si>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</si>
  <si>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</si>
  <si>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</si>
  <si>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</si>
  <si>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</si>
  <si>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</si>
  <si>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</si>
  <si>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</si>
  <si>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</si>
  <si>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</si>
  <si>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</si>
  <si>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</si>
  <si>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</si>
  <si>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</si>
  <si>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</si>
  <si>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</si>
  <si>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</si>
  <si>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</si>
  <si>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</si>
  <si>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</si>
  <si>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</si>
  <si>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</si>
  <si>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</si>
  <si>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</si>
  <si>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</si>
  <si>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</si>
  <si>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</si>
  <si>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</si>
  <si>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</si>
  <si>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</si>
  <si>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</si>
  <si>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</si>
  <si>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</si>
  <si>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</si>
  <si>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</si>
  <si>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</si>
  <si>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</si>
  <si>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</si>
  <si>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</si>
  <si>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</si>
  <si>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</si>
  <si>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</si>
  <si>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</si>
  <si>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</si>
  <si>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</si>
  <si>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</si>
  <si>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</si>
  <si>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</si>
  <si>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</si>
  <si>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</si>
  <si>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</si>
  <si>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</si>
  <si>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</si>
  <si>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</si>
  <si>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</si>
  <si>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</si>
  <si>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</si>
  <si>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</si>
  <si>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</si>
  <si>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</si>
  <si>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</si>
  <si>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</si>
  <si>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</si>
  <si>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</si>
  <si>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</si>
  <si>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</si>
  <si>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</si>
  <si>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</si>
  <si>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</si>
  <si>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</si>
  <si>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</si>
  <si>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</si>
  <si>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</si>
  <si>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</si>
  <si>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</si>
  <si>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</si>
  <si>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</si>
  <si>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</si>
  <si>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</si>
  <si>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</si>
  <si>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</si>
  <si>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</si>
  <si>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</si>
  <si>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</si>
  <si>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</si>
  <si>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</si>
  <si>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</si>
  <si>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</si>
  <si>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</si>
  <si>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</si>
  <si>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</si>
  <si>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</si>
  <si>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</si>
  <si>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</si>
  <si>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</si>
  <si>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</si>
  <si>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</si>
  <si>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</si>
  <si>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</si>
  <si>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</si>
  <si>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</si>
  <si>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</si>
  <si>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</si>
  <si>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</si>
  <si>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</si>
  <si>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</si>
  <si>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</si>
  <si>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</si>
  <si>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</si>
  <si>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</si>
  <si>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</si>
  <si>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</si>
  <si>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</si>
  <si>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</si>
  <si>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</si>
  <si>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</si>
  <si>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</si>
  <si>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</si>
  <si>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</si>
  <si>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</si>
  <si>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</si>
  <si>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</si>
  <si>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</si>
  <si>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</si>
  <si>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</si>
  <si>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</si>
  <si>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</si>
  <si>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</si>
  <si>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</si>
  <si>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</si>
  <si>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</si>
  <si>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</si>
  <si>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</si>
  <si>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</si>
  <si>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</si>
  <si>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</si>
  <si>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</si>
  <si>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</si>
  <si>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</si>
  <si>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</si>
  <si>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</si>
  <si>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</si>
  <si>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</si>
  <si>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</si>
  <si>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</si>
  <si>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</si>
  <si>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</si>
  <si>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</si>
  <si>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</si>
  <si>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</si>
  <si>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</si>
  <si>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</si>
  <si>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</si>
  <si>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</si>
  <si>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</si>
  <si>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</si>
  <si>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</si>
  <si>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</si>
  <si>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</si>
  <si>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</si>
  <si>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</si>
  <si>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</si>
  <si>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</si>
  <si>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</si>
  <si>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</si>
  <si>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</si>
  <si>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</si>
  <si>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</si>
  <si>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</si>
  <si>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</si>
  <si>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</si>
  <si>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</si>
  <si>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</si>
  <si>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</si>
  <si>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</si>
  <si>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</si>
  <si>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</si>
  <si>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</si>
  <si>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</si>
  <si>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</si>
  <si>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</si>
  <si>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</si>
  <si>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</si>
  <si>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</si>
  <si>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</si>
  <si>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</si>
  <si>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</si>
  <si>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</si>
  <si>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</si>
  <si>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</si>
  <si>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</si>
  <si>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</si>
  <si>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</si>
  <si>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</si>
  <si>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</si>
  <si>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</si>
  <si>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</si>
  <si>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</si>
  <si>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</si>
  <si>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</si>
  <si>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</si>
  <si>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</si>
  <si>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</si>
  <si>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</si>
  <si>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</si>
  <si>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</si>
  <si>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</si>
  <si>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</si>
  <si>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</si>
  <si>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</si>
  <si>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</si>
  <si>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</si>
  <si>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</si>
  <si>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</si>
  <si>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</si>
  <si>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</si>
  <si>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</si>
  <si>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</si>
  <si>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</si>
  <si>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</si>
  <si>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</si>
  <si>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</si>
  <si>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</si>
  <si>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</si>
  <si>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</si>
  <si>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</si>
  <si>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</si>
  <si>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</si>
  <si>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</si>
  <si>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</si>
  <si>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</si>
  <si>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</si>
  <si>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</si>
  <si>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</si>
  <si>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</si>
  <si>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</si>
  <si>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</si>
  <si>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</si>
  <si>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</si>
  <si>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</si>
  <si>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</si>
  <si>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</si>
  <si>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</si>
  <si>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</si>
  <si>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</si>
  <si>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</si>
  <si>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</si>
  <si>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</si>
  <si>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</si>
  <si>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</si>
  <si>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</si>
  <si>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</si>
  <si>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</si>
  <si>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</si>
  <si>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</si>
  <si>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</si>
  <si>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</si>
  <si>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</si>
  <si>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</si>
  <si>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</si>
  <si>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</si>
  <si>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</si>
  <si>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</si>
  <si>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</si>
  <si>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</si>
  <si>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</si>
  <si>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</si>
  <si>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</si>
  <si>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</si>
  <si>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</si>
  <si>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</si>
  <si>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</si>
  <si>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</si>
  <si>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</si>
  <si>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</si>
  <si>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</si>
  <si>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</si>
  <si>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</si>
  <si>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</si>
  <si>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</si>
  <si>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</si>
  <si>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</si>
  <si>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</si>
  <si>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</si>
  <si>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</si>
  <si>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</si>
  <si>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</si>
  <si>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</si>
  <si>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</si>
  <si>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</si>
  <si>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</si>
  <si>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</si>
  <si>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</si>
  <si>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</si>
  <si>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</si>
  <si>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</si>
  <si>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</si>
  <si>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</si>
  <si>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</si>
  <si>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</si>
  <si>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</si>
  <si>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</si>
  <si>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</si>
  <si>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</si>
  <si>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</si>
  <si>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</si>
  <si>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</si>
  <si>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</si>
  <si>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</si>
  <si>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</si>
  <si>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</si>
  <si>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</si>
  <si>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</si>
  <si>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</si>
  <si>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</si>
  <si>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</si>
  <si>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</si>
  <si>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</si>
  <si>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</si>
  <si>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</si>
  <si>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</si>
  <si>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</si>
  <si>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</si>
  <si>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</si>
  <si>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</si>
  <si>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</si>
  <si>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</si>
  <si>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</si>
  <si>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</si>
  <si>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</si>
  <si>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</si>
  <si>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</si>
  <si>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</si>
  <si>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</si>
  <si>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</si>
  <si>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</si>
  <si>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</si>
  <si>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</si>
  <si>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</si>
  <si>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</si>
  <si>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</si>
  <si>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</si>
  <si>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</si>
  <si>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</si>
  <si>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</si>
  <si>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</si>
  <si>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</si>
  <si>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</si>
  <si>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</si>
  <si>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</si>
  <si>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</si>
  <si>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</si>
  <si>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</si>
  <si>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</si>
  <si>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</si>
  <si>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</si>
  <si>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</si>
  <si>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</si>
  <si>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</si>
  <si>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</si>
  <si>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</si>
  <si>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</si>
  <si>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</si>
  <si>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</si>
  <si>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</si>
  <si>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</si>
  <si>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</si>
  <si>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</si>
  <si>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</si>
  <si>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</si>
  <si>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</si>
  <si>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</si>
  <si>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</si>
  <si>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</si>
  <si>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</si>
  <si>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</si>
  <si>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</si>
  <si>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</si>
  <si>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</si>
  <si>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</si>
  <si>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</si>
  <si>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</si>
  <si>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</si>
  <si>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</si>
  <si>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</si>
  <si>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</si>
  <si>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</si>
  <si>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</si>
  <si>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</si>
  <si>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</si>
  <si>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</si>
  <si>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</si>
  <si>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</si>
  <si>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</si>
  <si>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</si>
  <si>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</si>
  <si>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</si>
  <si>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</si>
  <si>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</si>
  <si>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</si>
  <si>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</si>
  <si>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</si>
  <si>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</si>
  <si>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</si>
  <si>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</si>
  <si>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</si>
  <si>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</si>
  <si>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</si>
  <si>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</si>
  <si>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</si>
  <si>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</si>
  <si>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</si>
  <si>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</si>
  <si>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</si>
  <si>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</si>
  <si>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</si>
  <si>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</si>
  <si>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</si>
  <si>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</si>
  <si>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</si>
  <si>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</si>
  <si>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</si>
  <si>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</si>
  <si>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</si>
  <si>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</si>
  <si>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</si>
  <si>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</si>
  <si>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</si>
  <si>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</si>
  <si>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</si>
  <si>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</si>
  <si>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</si>
  <si>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</si>
  <si>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</si>
  <si>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</si>
  <si>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</si>
  <si>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</si>
  <si>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</si>
  <si>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</si>
  <si>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</si>
  <si>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</si>
  <si>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</si>
  <si>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</si>
  <si>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</si>
  <si>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</si>
  <si>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</si>
  <si>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</si>
  <si>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</si>
  <si>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</si>
  <si>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</si>
  <si>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</si>
  <si>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</si>
  <si>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</si>
  <si>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</si>
  <si>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</si>
  <si>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</si>
  <si>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</si>
  <si>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</si>
  <si>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</si>
  <si>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</si>
  <si>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</si>
  <si>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</si>
  <si>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</si>
  <si>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</si>
  <si>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</si>
  <si>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</si>
  <si>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</si>
  <si>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</si>
  <si>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</si>
  <si>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</si>
  <si>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</si>
  <si>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</si>
  <si>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</si>
  <si>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</si>
  <si>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</si>
  <si>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</si>
  <si>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</si>
  <si>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</si>
  <si>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</si>
  <si>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</si>
  <si>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</si>
  <si>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</si>
  <si>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</si>
  <si>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</si>
  <si>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</si>
  <si>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</si>
  <si>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</si>
  <si>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</si>
  <si>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</si>
  <si>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</si>
  <si>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</si>
  <si>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</si>
  <si>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</si>
  <si>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</si>
  <si>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</si>
  <si>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</si>
  <si>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</si>
  <si>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</si>
  <si>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</si>
  <si>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</si>
  <si>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</si>
  <si>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</si>
  <si>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</si>
  <si>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</si>
  <si>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</si>
  <si>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</si>
  <si>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</si>
  <si>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</si>
  <si>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</si>
  <si>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</si>
  <si>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</si>
  <si>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</si>
  <si>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</si>
  <si>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</si>
  <si>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</si>
  <si>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</si>
  <si>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</si>
  <si>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</si>
  <si>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</si>
  <si>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</si>
  <si>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</si>
  <si>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</si>
  <si>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</si>
  <si>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</si>
  <si>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</si>
  <si>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</si>
  <si>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</si>
  <si>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</si>
  <si>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</si>
  <si>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</si>
  <si>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</si>
  <si>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</si>
  <si>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</si>
  <si>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</si>
  <si>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</si>
  <si>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</si>
  <si>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</si>
  <si>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</si>
  <si>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</si>
  <si>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</si>
  <si>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</si>
  <si>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</si>
  <si>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</si>
  <si>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</si>
  <si>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</si>
  <si>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</si>
  <si>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</si>
  <si>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</si>
  <si>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</si>
  <si>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</si>
  <si>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</si>
  <si>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</si>
  <si>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</si>
  <si>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</si>
  <si>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</si>
  <si>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</si>
  <si>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</si>
  <si>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</si>
  <si>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</si>
  <si>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</si>
  <si>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</si>
  <si>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</si>
  <si>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</si>
  <si>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</si>
  <si>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</si>
  <si>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</si>
  <si>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</si>
  <si>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</si>
  <si>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</si>
  <si>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</si>
  <si>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</si>
  <si>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</si>
  <si>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</si>
  <si>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</si>
  <si>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</si>
  <si>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</si>
  <si>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</si>
  <si>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</si>
  <si>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</si>
  <si>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</si>
  <si>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</si>
  <si>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</si>
  <si>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</si>
  <si>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</si>
  <si>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</si>
  <si>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</si>
  <si>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</si>
  <si>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</si>
  <si>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</si>
  <si>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</si>
  <si>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</si>
  <si>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</si>
  <si>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</si>
  <si>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</si>
  <si>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</si>
  <si>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</si>
  <si>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</si>
  <si>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</si>
  <si>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</si>
  <si>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</si>
  <si>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</si>
  <si>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</si>
  <si>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</si>
  <si>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</si>
  <si>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</si>
  <si>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</si>
  <si>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</si>
  <si>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</si>
  <si>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</si>
  <si>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</si>
  <si>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</si>
  <si>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</si>
  <si>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</si>
  <si>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</si>
  <si>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</si>
  <si>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</si>
  <si>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</si>
  <si>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</si>
  <si>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</si>
  <si>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</si>
  <si>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</si>
  <si>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</si>
  <si>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</si>
  <si>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</si>
  <si>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</si>
  <si>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</si>
  <si>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</si>
  <si>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</si>
  <si>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</si>
  <si>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</si>
  <si>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</si>
  <si>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</si>
  <si>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</si>
  <si>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</si>
  <si>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</si>
  <si>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</si>
  <si>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</si>
  <si>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</si>
  <si>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</si>
  <si>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</si>
  <si>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</si>
  <si>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</si>
  <si>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</si>
  <si>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</si>
  <si>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</si>
  <si>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</si>
  <si>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</si>
  <si>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</si>
  <si>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</si>
  <si>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</si>
  <si>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</si>
  <si>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</si>
  <si>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</si>
  <si>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</si>
  <si>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</si>
  <si>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</si>
  <si>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</si>
  <si>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</si>
  <si>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</si>
  <si>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</si>
  <si>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</si>
  <si>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</si>
  <si>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</si>
  <si>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</si>
  <si>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</si>
  <si>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</si>
  <si>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</si>
  <si>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</si>
  <si>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</si>
  <si>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</si>
  <si>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</si>
  <si>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</si>
  <si>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</si>
  <si>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</si>
  <si>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</si>
  <si>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</si>
  <si>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</si>
  <si>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</si>
  <si>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</si>
  <si>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</si>
  <si>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</si>
  <si>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</si>
  <si>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</si>
  <si>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</si>
  <si>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</si>
  <si>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</si>
  <si>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</si>
  <si>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</si>
  <si>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</si>
  <si>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</si>
  <si>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</si>
  <si>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</si>
  <si>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</si>
  <si>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</si>
  <si>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</si>
  <si>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</si>
  <si>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</si>
  <si>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</si>
  <si>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</si>
  <si>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</si>
  <si>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</si>
  <si>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</si>
  <si>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</si>
  <si>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</si>
  <si>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</si>
  <si>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</si>
  <si>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</si>
  <si>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</si>
  <si>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</si>
  <si>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</si>
  <si>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</si>
  <si>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</si>
  <si>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</si>
  <si>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</si>
  <si>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</si>
  <si>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</si>
  <si>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</si>
  <si>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</si>
  <si>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</si>
  <si>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</si>
  <si>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</si>
  <si>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</si>
  <si>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</si>
  <si>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</si>
  <si>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</si>
  <si>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</si>
  <si>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</si>
  <si>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</si>
  <si>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</si>
  <si>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</si>
  <si>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</si>
  <si>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</si>
  <si>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</si>
  <si>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</si>
  <si>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</si>
  <si>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</si>
  <si>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</si>
  <si>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</si>
  <si>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</si>
  <si>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</si>
  <si>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</si>
  <si>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</si>
  <si>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</si>
  <si>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</si>
  <si>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</si>
  <si>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</si>
  <si>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</si>
  <si>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</si>
  <si>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</si>
  <si>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</si>
  <si>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</si>
  <si>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</si>
  <si>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</si>
  <si>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</si>
  <si>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</si>
  <si>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</si>
  <si>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</si>
  <si>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</si>
  <si>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</si>
  <si>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</si>
  <si>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</si>
  <si>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</si>
  <si>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</si>
  <si>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</si>
  <si>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</si>
  <si>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</si>
  <si>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</si>
  <si>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</si>
  <si>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</si>
  <si>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</si>
  <si>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</si>
  <si>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</si>
  <si>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</si>
  <si>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</si>
  <si>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</si>
  <si>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</si>
  <si>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</si>
  <si>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</si>
  <si>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</si>
  <si>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</si>
  <si>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</si>
  <si>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</si>
  <si>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</si>
  <si>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</si>
  <si>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</si>
  <si>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</si>
  <si>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</si>
  <si>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</si>
  <si>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</si>
  <si>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</si>
  <si>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</si>
  <si>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</si>
  <si>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</si>
  <si>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</si>
  <si>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</si>
  <si>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</si>
  <si>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</si>
  <si>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</si>
  <si>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</si>
  <si>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</si>
  <si>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</si>
  <si>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</si>
  <si>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</si>
  <si>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</si>
  <si>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</si>
  <si>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</si>
  <si>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</si>
  <si>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</si>
  <si>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</si>
  <si>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</si>
  <si>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</si>
  <si>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</si>
  <si>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</si>
  <si>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</si>
  <si>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</si>
  <si>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</si>
  <si>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</si>
  <si>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</si>
  <si>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</si>
  <si>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</si>
  <si>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</si>
  <si>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</si>
  <si>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</si>
  <si>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</si>
  <si>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</si>
  <si>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</si>
  <si>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</si>
  <si>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</si>
  <si>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</si>
  <si>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</si>
  <si>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</si>
  <si>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</si>
  <si>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</si>
  <si>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</si>
  <si>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</si>
  <si>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</si>
  <si>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</si>
  <si>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</si>
  <si>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</si>
  <si>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</si>
  <si>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</si>
  <si>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</si>
  <si>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</si>
  <si>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</si>
  <si>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</si>
  <si>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</si>
  <si>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</si>
  <si>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</si>
  <si>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</si>
  <si>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</si>
  <si>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</si>
  <si>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</si>
  <si>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</si>
  <si>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</si>
  <si>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</si>
  <si>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</si>
  <si>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</si>
  <si>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</si>
  <si>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</si>
  <si>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</si>
  <si>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</si>
  <si>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</si>
  <si>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</si>
  <si>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</si>
  <si>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</si>
  <si>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</si>
  <si>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</si>
  <si>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</si>
  <si>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</si>
  <si>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</si>
  <si>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</si>
  <si>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</si>
  <si>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</si>
  <si>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</si>
  <si>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</si>
  <si>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</si>
  <si>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</si>
  <si>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</si>
  <si>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</si>
  <si>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</si>
  <si>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</si>
  <si>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</si>
  <si>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</si>
  <si>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</si>
  <si>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</si>
  <si>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</si>
  <si>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</si>
  <si>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</si>
  <si>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</si>
  <si>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</si>
  <si>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</si>
  <si>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</si>
  <si>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</si>
  <si>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</si>
  <si>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</si>
  <si>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</si>
  <si>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</si>
  <si>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</si>
  <si>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</si>
  <si>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</si>
  <si>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</si>
  <si>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</si>
  <si>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</si>
  <si>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</si>
  <si>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</si>
  <si>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</si>
  <si>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</si>
  <si>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</si>
  <si>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</si>
  <si>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</si>
  <si>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</si>
  <si>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</si>
  <si>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</si>
  <si>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</si>
  <si>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</si>
  <si>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</si>
  <si>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</si>
  <si>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</si>
  <si>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</si>
  <si>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</si>
  <si>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</si>
  <si>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</si>
  <si>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</si>
  <si>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</si>
  <si>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</si>
  <si>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</si>
  <si>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</si>
  <si>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</si>
  <si>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</si>
  <si>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</si>
  <si>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</si>
  <si>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</si>
  <si>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</si>
  <si>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</si>
  <si>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</si>
  <si>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</si>
  <si>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</si>
  <si>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</si>
  <si>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</si>
  <si>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</si>
  <si>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</si>
  <si>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</si>
  <si>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</si>
  <si>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</si>
  <si>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</si>
  <si>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</si>
  <si>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</si>
  <si>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</si>
  <si>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</si>
  <si>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</si>
  <si>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</si>
  <si>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</si>
  <si>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</si>
  <si>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</si>
  <si>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</si>
  <si>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</si>
  <si>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</si>
  <si>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</si>
  <si>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</si>
  <si>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</si>
  <si>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</si>
  <si>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</si>
  <si>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</si>
  <si>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</si>
  <si>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</si>
  <si>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</si>
  <si>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</si>
  <si>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</si>
  <si>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</si>
  <si>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</si>
  <si>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</si>
  <si>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</si>
  <si>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</si>
  <si>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</si>
  <si>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</si>
  <si>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</si>
  <si>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</si>
  <si>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</si>
  <si>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</si>
  <si>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</si>
  <si>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</si>
  <si>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</si>
  <si>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</si>
  <si>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</si>
  <si>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</si>
  <si>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</si>
  <si>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</si>
  <si>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</si>
  <si>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</si>
  <si>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</si>
  <si>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</si>
  <si>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</si>
  <si>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</si>
  <si>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</si>
  <si>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</si>
  <si>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</si>
  <si>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</si>
  <si>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</si>
  <si>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</si>
  <si>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</si>
  <si>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</si>
  <si>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</si>
  <si>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</si>
  <si>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</si>
  <si>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</si>
  <si>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</si>
  <si>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</si>
  <si>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</si>
  <si>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</si>
  <si>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</si>
  <si>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</si>
  <si>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</si>
  <si>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</si>
  <si>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</si>
  <si>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</si>
  <si>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</si>
  <si>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</si>
  <si>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</si>
  <si>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</si>
  <si>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</si>
  <si>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</si>
  <si>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</si>
  <si>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</si>
  <si>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</si>
  <si>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</si>
  <si>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</si>
  <si>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</si>
  <si>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</si>
  <si>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</si>
  <si>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</si>
  <si>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</si>
  <si>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</si>
  <si>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</si>
  <si>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</si>
  <si>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</si>
  <si>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</si>
  <si>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</si>
  <si>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</si>
  <si>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</si>
  <si>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</si>
  <si>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</si>
  <si>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</si>
  <si>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</si>
  <si>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</si>
  <si>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</si>
  <si>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</si>
  <si>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</si>
  <si>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</si>
  <si>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</si>
  <si>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</si>
  <si>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</si>
  <si>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</si>
  <si>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</si>
  <si>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</si>
  <si>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</si>
  <si>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</si>
  <si>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</si>
  <si>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</si>
  <si>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</si>
  <si>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</si>
  <si>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</si>
  <si>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</si>
  <si>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</si>
  <si>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</si>
  <si>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</si>
  <si>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</si>
  <si>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</si>
  <si>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</si>
  <si>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</si>
  <si>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</si>
  <si>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</si>
  <si>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</si>
  <si>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</si>
  <si>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</si>
  <si>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</si>
  <si>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</si>
  <si>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</si>
  <si>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</si>
  <si>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</si>
  <si>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</si>
  <si>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</si>
  <si>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</si>
  <si>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</si>
  <si>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</si>
  <si>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</si>
  <si>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</si>
  <si>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</si>
  <si>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</si>
  <si>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</si>
  <si>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</si>
  <si>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</si>
  <si>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</si>
  <si>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</si>
  <si>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</si>
  <si>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</si>
  <si>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</si>
  <si>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</si>
  <si>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</si>
  <si>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</si>
  <si>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</si>
  <si>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</si>
  <si>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</si>
  <si>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</si>
  <si>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</si>
  <si>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</si>
  <si>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</si>
  <si>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</si>
  <si>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</si>
  <si>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</si>
  <si>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</si>
  <si>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</si>
  <si>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</si>
  <si>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</si>
  <si>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</si>
  <si>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</si>
  <si>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</si>
  <si>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</si>
  <si>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</si>
  <si>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</si>
  <si>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</si>
  <si>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</si>
  <si>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</si>
  <si>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</si>
  <si>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</si>
  <si>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</si>
  <si>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</si>
  <si>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</si>
  <si>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</si>
  <si>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</si>
  <si>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</si>
  <si>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</si>
  <si>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</si>
  <si>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</si>
  <si>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</si>
  <si>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</si>
  <si>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</si>
  <si>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</si>
  <si>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</si>
  <si>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</si>
  <si>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</si>
  <si>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</si>
  <si>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</si>
  <si>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</si>
  <si>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</si>
  <si>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</si>
  <si>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</si>
  <si>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</si>
  <si>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</si>
  <si>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</si>
  <si>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</si>
  <si>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</si>
  <si>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</si>
  <si>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</si>
  <si>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</si>
  <si>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</si>
  <si>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</si>
  <si>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</si>
  <si>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</si>
  <si>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</si>
  <si>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</si>
  <si>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</si>
  <si>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</si>
  <si>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</si>
  <si>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</si>
  <si>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</si>
  <si>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</si>
  <si>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</si>
  <si>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</si>
  <si>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</si>
  <si>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</si>
  <si>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</si>
  <si>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</si>
  <si>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</si>
  <si>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</si>
  <si>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</si>
  <si>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</si>
  <si>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</si>
  <si>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</si>
  <si>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</si>
  <si>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</si>
  <si>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</si>
  <si>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</si>
  <si>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</si>
  <si>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</si>
  <si>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</si>
  <si>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</si>
  <si>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</si>
  <si>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</si>
  <si>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</si>
  <si>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</si>
  <si>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</si>
  <si>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</si>
  <si>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</si>
  <si>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</si>
  <si>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</si>
  <si>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</si>
  <si>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</si>
  <si>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</si>
  <si>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</si>
  <si>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</si>
  <si>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</si>
  <si>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</si>
  <si>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</si>
  <si>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</si>
  <si>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</si>
  <si>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</si>
  <si>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</si>
  <si>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</si>
  <si>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</si>
  <si>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</si>
  <si>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</si>
  <si>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</si>
  <si>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</si>
  <si>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</si>
  <si>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</si>
  <si>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</si>
  <si>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</si>
  <si>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</si>
  <si>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</si>
  <si>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</si>
  <si>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</si>
  <si>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</si>
  <si>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</si>
  <si>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</si>
  <si>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</si>
  <si>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</si>
  <si>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</si>
  <si>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</si>
  <si>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</si>
  <si>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</si>
  <si>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</si>
  <si>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</si>
  <si>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</si>
  <si>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</si>
  <si>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</si>
  <si>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</si>
  <si>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</si>
  <si>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</si>
  <si>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</si>
  <si>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</si>
  <si>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</si>
  <si>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</si>
  <si>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</si>
  <si>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</si>
  <si>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</si>
  <si>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</si>
  <si>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</si>
  <si>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</si>
  <si>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</si>
  <si>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</si>
  <si>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</si>
  <si>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</si>
  <si>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</si>
  <si>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</si>
  <si>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</si>
  <si>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</si>
  <si>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</si>
  <si>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</si>
  <si>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</si>
  <si>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</si>
  <si>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</si>
  <si>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</si>
  <si>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</si>
  <si>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</si>
  <si>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</si>
  <si>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</si>
  <si>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</si>
  <si>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</si>
  <si>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</si>
  <si>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</si>
  <si>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</si>
  <si>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</si>
  <si>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</si>
  <si>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</si>
  <si>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</si>
  <si>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</si>
  <si>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</si>
  <si>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</si>
  <si>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</si>
  <si>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</si>
  <si>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</si>
  <si>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</si>
  <si>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</si>
  <si>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</si>
  <si>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</si>
  <si>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</si>
  <si>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</si>
  <si>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</si>
  <si>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</si>
  <si>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</si>
  <si>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</si>
  <si>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</si>
  <si>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</si>
  <si>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</si>
  <si>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</si>
  <si>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</si>
  <si>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</si>
  <si>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</si>
  <si>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</si>
  <si>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</si>
  <si>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</si>
  <si>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</si>
  <si>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</si>
  <si>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</si>
  <si>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</si>
  <si>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</si>
  <si>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</si>
  <si>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</si>
  <si>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</si>
  <si>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</si>
  <si>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</si>
  <si>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</si>
  <si>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</si>
  <si>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</si>
  <si>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</si>
  <si>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</si>
  <si>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</si>
  <si>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</si>
  <si>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</si>
  <si>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</si>
  <si>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</si>
  <si>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</si>
  <si>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</si>
  <si>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</si>
  <si>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</si>
  <si>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</si>
  <si>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</si>
  <si>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</si>
  <si>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</si>
  <si>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</si>
  <si>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</si>
  <si>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</si>
  <si>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</si>
  <si>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</si>
  <si>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</si>
  <si>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</si>
  <si>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</si>
  <si>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</si>
  <si>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</si>
  <si>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</si>
  <si>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</si>
  <si>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</si>
  <si>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</si>
  <si>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</si>
  <si>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</si>
  <si>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</si>
  <si>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</si>
  <si>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</si>
  <si>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</si>
  <si>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</si>
  <si>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</si>
  <si>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</si>
  <si>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</si>
  <si>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</si>
  <si>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</si>
  <si>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</si>
  <si>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</si>
  <si>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</si>
  <si>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</si>
  <si>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</si>
  <si>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</si>
  <si>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</si>
  <si>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</si>
  <si>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</si>
  <si>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</si>
  <si>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</si>
  <si>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</si>
  <si>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</si>
  <si>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</si>
  <si>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</si>
  <si>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</si>
  <si>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</si>
  <si>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</si>
  <si>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</si>
  <si>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</si>
  <si>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</si>
  <si>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</si>
  <si>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</si>
  <si>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</si>
  <si>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</si>
  <si>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</si>
  <si>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</si>
  <si>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</si>
  <si>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</si>
  <si>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</si>
  <si>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</si>
  <si>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</si>
  <si>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</si>
  <si>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</si>
  <si>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</si>
  <si>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</si>
  <si>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</si>
  <si>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</si>
  <si>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</si>
  <si>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</si>
  <si>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</si>
  <si>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</si>
  <si>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</si>
  <si>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</si>
  <si>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</si>
  <si>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</si>
  <si>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</si>
  <si>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</si>
  <si>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</si>
  <si>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</si>
  <si>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</si>
  <si>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</si>
  <si>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</si>
  <si>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</si>
  <si>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</si>
  <si>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</si>
  <si>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</si>
  <si>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</si>
  <si>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</si>
  <si>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</si>
  <si>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</si>
  <si>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</si>
  <si>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</si>
  <si>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</si>
  <si>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</si>
  <si>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</si>
  <si>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</si>
  <si>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</si>
  <si>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</si>
  <si>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</si>
  <si>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</si>
  <si>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</si>
  <si>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</si>
  <si>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</si>
  <si>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</si>
  <si>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</si>
  <si>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</si>
  <si>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</si>
  <si>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</si>
  <si>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</si>
  <si>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</si>
  <si>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</si>
  <si>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</si>
  <si>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</si>
  <si>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</si>
  <si>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</si>
  <si>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</si>
  <si>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</si>
  <si>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</si>
  <si>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</si>
  <si>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</si>
  <si>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</si>
  <si>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</si>
  <si>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</si>
  <si>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</si>
  <si>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</si>
  <si>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</si>
  <si>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</si>
  <si>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</si>
  <si>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</si>
  <si>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</si>
  <si>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</si>
  <si>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</si>
  <si>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</si>
  <si>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</si>
  <si>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</si>
  <si>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</si>
  <si>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</si>
  <si>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</si>
  <si>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</si>
  <si>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</si>
  <si>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</si>
  <si>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</si>
  <si>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</si>
  <si>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</si>
  <si>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</si>
  <si>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</si>
  <si>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</si>
  <si>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</si>
  <si>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</si>
  <si>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</si>
  <si>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</si>
  <si>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</si>
  <si>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</si>
  <si>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</si>
  <si>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</si>
  <si>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</si>
  <si>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</si>
  <si>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</si>
  <si>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</si>
  <si>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</si>
  <si>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</si>
  <si>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</si>
  <si>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</si>
  <si>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</si>
  <si>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</si>
  <si>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</si>
  <si>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</si>
  <si>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</si>
  <si>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</si>
  <si>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</si>
  <si>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</si>
  <si>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</si>
  <si>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</si>
  <si>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</si>
  <si>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</si>
  <si>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</si>
  <si>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</si>
  <si>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</si>
  <si>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</si>
  <si>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</si>
  <si>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</si>
  <si>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</si>
  <si>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</si>
  <si>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</si>
  <si>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</si>
  <si>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</si>
  <si>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</si>
  <si>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</si>
  <si>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</si>
  <si>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</si>
  <si>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</si>
  <si>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</si>
  <si>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</si>
  <si>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</si>
  <si>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</si>
  <si>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</si>
  <si>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</si>
  <si>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</si>
  <si>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</si>
  <si>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</si>
  <si>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</si>
  <si>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</si>
  <si>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</si>
  <si>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</si>
  <si>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</si>
  <si>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</si>
  <si>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</si>
  <si>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</si>
  <si>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</si>
  <si>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</si>
  <si>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</si>
  <si>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</si>
  <si>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</si>
  <si>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</si>
  <si>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</si>
  <si>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</si>
  <si>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</si>
  <si>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</si>
  <si>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</si>
  <si>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</si>
  <si>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</si>
  <si>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</si>
  <si>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</si>
  <si>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</si>
  <si>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</si>
  <si>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</si>
  <si>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</si>
  <si>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</si>
  <si>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</si>
  <si>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</si>
  <si>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</si>
  <si>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</si>
  <si>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</si>
  <si>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</si>
  <si>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</si>
  <si>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</si>
  <si>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</si>
  <si>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</si>
  <si>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</si>
  <si>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</si>
  <si>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</si>
  <si>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</si>
  <si>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</si>
  <si>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</si>
  <si>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</si>
  <si>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</si>
  <si>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</si>
  <si>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</si>
  <si>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</si>
  <si>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</si>
  <si>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</si>
  <si>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</si>
  <si>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</si>
  <si>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</si>
  <si>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</si>
  <si>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</si>
  <si>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</si>
  <si>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</si>
  <si>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</si>
  <si>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</si>
  <si>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</si>
  <si>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</si>
  <si>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</si>
  <si>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</si>
  <si>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</si>
  <si>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</si>
  <si>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</si>
  <si>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</si>
  <si>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</si>
  <si>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</si>
  <si>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</si>
  <si>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</si>
  <si>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</si>
  <si>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</si>
  <si>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</si>
  <si>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</si>
  <si>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</si>
  <si>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</si>
  <si>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</si>
  <si>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</si>
  <si>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</si>
  <si>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</si>
  <si>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</si>
  <si>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</si>
  <si>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</si>
  <si>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</si>
  <si>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</si>
  <si>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</si>
  <si>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</si>
  <si>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</si>
  <si>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</si>
  <si>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</si>
  <si>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</si>
  <si>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</si>
  <si>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</si>
  <si>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</si>
  <si>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</si>
  <si>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</si>
  <si>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</si>
  <si>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</si>
  <si>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</si>
  <si>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</si>
  <si>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</si>
  <si>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</si>
  <si>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</si>
  <si>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</si>
  <si>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</si>
  <si>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</si>
  <si>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</si>
  <si>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</si>
  <si>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</si>
  <si>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</si>
  <si>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</si>
  <si>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</si>
  <si>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</si>
  <si>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</si>
  <si>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</si>
  <si>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</si>
  <si>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</si>
  <si>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</si>
  <si>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</si>
  <si>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</si>
  <si>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</si>
  <si>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</si>
  <si>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</si>
  <si>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</si>
  <si>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</si>
  <si>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</si>
  <si>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</si>
  <si>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</si>
  <si>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</si>
  <si>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</si>
  <si>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</si>
  <si>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</si>
  <si>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</si>
  <si>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</si>
  <si>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</si>
  <si>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</si>
  <si>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</si>
  <si>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</si>
  <si>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</si>
  <si>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</si>
  <si>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</si>
  <si>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</si>
  <si>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</si>
  <si>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</si>
  <si>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</si>
  <si>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</si>
  <si>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</si>
  <si>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</si>
  <si>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</si>
  <si>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</si>
  <si>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</si>
  <si>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</si>
  <si>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</si>
  <si>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</si>
  <si>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</si>
  <si>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</si>
  <si>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</si>
  <si>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</si>
  <si>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</si>
  <si>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</si>
  <si>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</si>
  <si>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</si>
  <si>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</si>
  <si>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</si>
  <si>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</si>
  <si>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</si>
  <si>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</si>
  <si>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</si>
  <si>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</si>
  <si>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</si>
  <si>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</si>
  <si>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</si>
  <si>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</si>
  <si>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</si>
  <si>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</si>
  <si>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</si>
  <si>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</si>
  <si>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</si>
  <si>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</si>
  <si>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</si>
  <si>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</si>
  <si>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</si>
  <si>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</si>
  <si>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</si>
  <si>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</si>
  <si>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</si>
  <si>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</si>
  <si>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</si>
  <si>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</si>
  <si>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</si>
  <si>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</si>
  <si>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</si>
  <si>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</si>
  <si>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</si>
  <si>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</si>
  <si>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</si>
  <si>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</si>
  <si>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</si>
  <si>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</si>
  <si>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</si>
  <si>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</si>
  <si>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</si>
  <si>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</si>
  <si>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</si>
  <si>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</si>
  <si>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</si>
  <si>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</si>
  <si>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</si>
  <si>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</si>
  <si>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</si>
  <si>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</si>
  <si>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</si>
  <si>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</si>
  <si>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</si>
  <si>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</si>
  <si>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</si>
  <si>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</si>
  <si>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</si>
  <si>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</si>
  <si>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</si>
  <si>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</si>
  <si>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</si>
  <si>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</si>
  <si>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</si>
  <si>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</si>
  <si>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</si>
  <si>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</si>
  <si>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</si>
  <si>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</si>
  <si>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</si>
  <si>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</si>
  <si>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</si>
  <si>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</si>
  <si>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</si>
  <si>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</si>
  <si>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</si>
  <si>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</si>
  <si>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</si>
  <si>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</si>
  <si>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</si>
  <si>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</si>
  <si>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</si>
  <si>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</si>
  <si>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</si>
  <si>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</si>
  <si>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</si>
  <si>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</si>
  <si>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</si>
  <si>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</si>
  <si>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</si>
  <si>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</si>
  <si>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</si>
  <si>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</si>
  <si>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</si>
  <si>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</si>
  <si>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</si>
  <si>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</si>
  <si>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</si>
  <si>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</si>
  <si>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</si>
  <si>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</si>
  <si>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</si>
  <si>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</si>
  <si>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</si>
  <si>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</si>
  <si>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</si>
  <si>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</si>
  <si>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</si>
  <si>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</si>
  <si>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</si>
  <si>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</si>
  <si>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</si>
  <si>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</si>
  <si>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</si>
  <si>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</si>
  <si>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</si>
  <si>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</si>
  <si>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</si>
  <si>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</si>
  <si>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</si>
  <si>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</si>
  <si>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</si>
  <si>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</si>
  <si>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</si>
  <si>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</si>
  <si>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</si>
  <si>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</si>
  <si>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</si>
  <si>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</si>
  <si>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</si>
  <si>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</si>
  <si>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</si>
  <si>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</si>
  <si>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</si>
  <si>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</si>
  <si>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</si>
  <si>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</si>
  <si>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</si>
  <si>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</si>
  <si>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</si>
  <si>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</si>
  <si>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</si>
  <si>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</si>
  <si>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</si>
  <si>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</si>
  <si>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</si>
  <si>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</si>
  <si>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</si>
  <si>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</si>
  <si>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</si>
  <si>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</si>
  <si>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</si>
  <si>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</si>
  <si>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</si>
  <si>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</si>
  <si>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</si>
  <si>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</si>
  <si>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</si>
  <si>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</si>
  <si>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</si>
  <si>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</si>
  <si>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</si>
  <si>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</si>
  <si>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</si>
  <si>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</si>
  <si>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</si>
  <si>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</si>
  <si>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</si>
  <si>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</si>
  <si>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</si>
  <si>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</si>
  <si>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</si>
  <si>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</si>
  <si>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</si>
  <si>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</si>
  <si>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</si>
  <si>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</si>
  <si>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</si>
  <si>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</si>
  <si>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</si>
  <si>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</si>
  <si>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</si>
  <si>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</si>
  <si>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</si>
  <si>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</si>
  <si>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</si>
  <si>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</si>
  <si>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</si>
  <si>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</si>
  <si>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</si>
  <si>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</si>
  <si>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</si>
  <si>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</si>
  <si>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</si>
  <si>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</si>
  <si>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</si>
  <si>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</si>
  <si>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</si>
  <si>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</si>
  <si>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</si>
  <si>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</si>
  <si>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</si>
  <si>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</si>
  <si>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</si>
  <si>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</si>
  <si>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</si>
  <si>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</si>
  <si>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</si>
  <si>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</si>
  <si>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</si>
  <si>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</si>
  <si>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</si>
  <si>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</si>
  <si>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</si>
  <si>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</si>
  <si>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</si>
  <si>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</si>
  <si>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</si>
  <si>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</si>
  <si>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</si>
  <si>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</si>
  <si>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</si>
  <si>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</si>
  <si>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</si>
  <si>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</si>
  <si>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</si>
  <si>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</si>
  <si>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</si>
  <si>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</si>
  <si>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</si>
  <si>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</si>
  <si>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</si>
  <si>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</si>
  <si>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</si>
  <si>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</si>
  <si>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</si>
  <si>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</si>
  <si>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</si>
  <si>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</si>
  <si>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</si>
  <si>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</si>
  <si>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</si>
  <si>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</si>
  <si>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</si>
  <si>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</si>
  <si>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</si>
  <si>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</si>
  <si>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</si>
  <si>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</si>
  <si>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</si>
  <si>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</si>
  <si>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</si>
  <si>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</si>
  <si>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</si>
  <si>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</si>
  <si>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</si>
  <si>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</si>
  <si>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</si>
  <si>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</si>
  <si>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</si>
  <si>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</si>
  <si>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</si>
  <si>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</si>
  <si>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</si>
  <si>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</si>
  <si>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</si>
  <si>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</si>
  <si>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</si>
  <si>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</si>
  <si>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</si>
  <si>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</si>
  <si>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</si>
  <si>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</si>
  <si>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</si>
  <si>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</si>
  <si>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</si>
  <si>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</si>
  <si>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</si>
  <si>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</si>
  <si>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</si>
  <si>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</si>
  <si>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</si>
  <si>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</si>
  <si>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</si>
  <si>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</si>
  <si>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</si>
  <si>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</si>
  <si>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</si>
  <si>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</si>
  <si>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</si>
  <si>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</si>
  <si>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</si>
  <si>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</si>
  <si>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</si>
  <si>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</si>
  <si>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</si>
  <si>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</si>
  <si>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</si>
  <si>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</si>
  <si>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</si>
  <si>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</si>
  <si>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</si>
  <si>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</si>
  <si>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</si>
  <si>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</si>
  <si>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</si>
  <si>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</si>
  <si>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</si>
  <si>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</si>
  <si>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</si>
  <si>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</si>
  <si>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</si>
  <si>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</si>
  <si>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</si>
  <si>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</si>
  <si>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</si>
  <si>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</si>
  <si>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</si>
  <si>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</si>
  <si>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</si>
  <si>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</si>
  <si>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</si>
  <si>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</si>
  <si>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</si>
  <si>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</si>
  <si>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</si>
  <si>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</si>
  <si>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</si>
  <si>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</si>
  <si>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</si>
  <si>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</si>
  <si>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</si>
  <si>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</si>
  <si>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</si>
  <si>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</si>
  <si>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</si>
  <si>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</si>
  <si>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</si>
  <si>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</si>
  <si>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</si>
  <si>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</si>
  <si>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</si>
  <si>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</si>
  <si>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</si>
  <si>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</si>
  <si>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</si>
  <si>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</si>
  <si>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</si>
  <si>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</si>
  <si>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</si>
  <si>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</si>
  <si>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</si>
  <si>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</si>
  <si>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</si>
  <si>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</si>
  <si>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</si>
  <si>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</si>
  <si>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</si>
  <si>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</si>
  <si>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</si>
  <si>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</si>
  <si>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</si>
  <si>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</si>
  <si>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</si>
  <si>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</si>
  <si>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</si>
  <si>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</si>
  <si>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</si>
  <si>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</si>
  <si>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</si>
  <si>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</si>
  <si>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</si>
  <si>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</si>
  <si>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</si>
  <si>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</si>
  <si>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</si>
  <si>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</si>
  <si>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</si>
  <si>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</si>
  <si>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</si>
  <si>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</si>
  <si>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</si>
  <si>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</si>
  <si>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</si>
  <si>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</si>
  <si>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</si>
  <si>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</si>
  <si>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</si>
  <si>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</si>
  <si>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</si>
  <si>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</si>
  <si>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</si>
  <si>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</si>
  <si>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</si>
  <si>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</si>
  <si>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</si>
  <si>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</si>
  <si>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</si>
  <si>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</si>
  <si>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</si>
  <si>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</si>
  <si>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</si>
  <si>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</si>
  <si>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</si>
  <si>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</si>
  <si>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</si>
  <si>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</si>
  <si>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</si>
  <si>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</si>
  <si>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</si>
  <si>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</si>
  <si>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</si>
  <si>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</si>
  <si>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</si>
  <si>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</si>
  <si>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</si>
  <si>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</si>
  <si>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</si>
  <si>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</si>
  <si>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</si>
  <si>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</si>
  <si>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</si>
  <si>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</si>
  <si>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</si>
  <si>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</si>
  <si>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</si>
  <si>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</si>
  <si>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</si>
  <si>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</si>
  <si>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</si>
  <si>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</si>
  <si>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</si>
  <si>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</si>
  <si>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</si>
  <si>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</si>
  <si>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</si>
  <si>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</si>
  <si>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</si>
  <si>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</si>
  <si>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</si>
  <si>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</si>
  <si>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</si>
  <si>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</si>
  <si>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</si>
  <si>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</si>
  <si>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</si>
  <si>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</si>
  <si>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</si>
  <si>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</si>
  <si>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</si>
  <si>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</si>
  <si>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</si>
  <si>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</si>
  <si>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</si>
  <si>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</si>
  <si>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</si>
  <si>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</si>
  <si>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</si>
  <si>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</si>
  <si>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</si>
  <si>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</si>
  <si>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</si>
  <si>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</si>
  <si>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</si>
  <si>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</si>
  <si>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</si>
  <si>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</si>
  <si>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</si>
  <si>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</si>
  <si>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</si>
  <si>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</si>
  <si>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</si>
  <si>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</si>
  <si>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</si>
  <si>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</si>
  <si>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</si>
  <si>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</si>
  <si>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</si>
  <si>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</si>
  <si>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</si>
  <si>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</si>
  <si>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</si>
  <si>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</si>
  <si>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</si>
  <si>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</si>
  <si>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</si>
  <si>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</si>
  <si>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</si>
  <si>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</si>
  <si>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</si>
  <si>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</si>
  <si>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</si>
  <si>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</si>
  <si>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</si>
  <si>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</si>
  <si>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</si>
  <si>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</si>
  <si>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</si>
  <si>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</si>
  <si>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</si>
  <si>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</si>
  <si>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</si>
  <si>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</si>
  <si>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</si>
  <si>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</si>
  <si>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</si>
  <si>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</si>
  <si>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</si>
  <si>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</si>
  <si>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</si>
  <si>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</si>
  <si>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</si>
  <si>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</si>
  <si>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</si>
  <si>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</si>
  <si>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</si>
  <si>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</si>
  <si>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</si>
  <si>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</si>
  <si>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</si>
  <si>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</si>
  <si>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</si>
  <si>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</si>
  <si>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</si>
  <si>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</si>
  <si>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</si>
  <si>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</si>
  <si>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</si>
  <si>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</si>
  <si>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</si>
  <si>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</si>
  <si>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</si>
  <si>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</si>
  <si>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</si>
  <si>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</si>
  <si>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</si>
  <si>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</si>
  <si>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</si>
  <si>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</si>
  <si>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</si>
  <si>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</si>
  <si>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</si>
  <si>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</si>
  <si>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</si>
  <si>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</si>
  <si>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</si>
  <si>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</si>
  <si>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</si>
  <si>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</si>
  <si>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</si>
  <si>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</si>
  <si>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</si>
  <si>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</si>
  <si>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</si>
  <si>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</si>
  <si>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</si>
  <si>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</si>
  <si>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</si>
  <si>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</si>
  <si>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</si>
  <si>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</si>
  <si>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</si>
  <si>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</si>
  <si>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</si>
  <si>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</si>
  <si>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</si>
  <si>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</si>
  <si>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</si>
  <si>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</si>
  <si>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</si>
  <si>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</si>
  <si>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</si>
  <si>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</si>
  <si>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</si>
  <si>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</si>
  <si>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</si>
  <si>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</si>
  <si>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</si>
  <si>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</si>
  <si>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</si>
  <si>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</si>
  <si>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</si>
  <si>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</si>
  <si>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</si>
  <si>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</si>
  <si>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</si>
  <si>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</si>
  <si>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</si>
  <si>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</si>
  <si>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</si>
  <si>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</si>
  <si>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</si>
  <si>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</si>
  <si>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</si>
  <si>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</si>
  <si>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</si>
  <si>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</si>
  <si>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</si>
  <si>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</si>
  <si>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</si>
  <si>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</si>
  <si>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</si>
  <si>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</si>
  <si>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</si>
  <si>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</si>
  <si>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</si>
  <si>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</si>
  <si>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</si>
  <si>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</si>
  <si>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</si>
  <si>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</si>
  <si>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</si>
  <si>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</si>
  <si>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</si>
  <si>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</si>
  <si>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</si>
  <si>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</si>
  <si>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</si>
  <si>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</si>
  <si>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</si>
  <si>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</si>
  <si>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</si>
  <si>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</si>
  <si>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</si>
  <si>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</si>
  <si>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</si>
  <si>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</si>
  <si>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</si>
  <si>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</si>
  <si>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</si>
  <si>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</si>
  <si>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</si>
  <si>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</si>
  <si>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</si>
  <si>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</si>
  <si>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</si>
  <si>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</si>
  <si>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</si>
  <si>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</si>
  <si>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</si>
  <si>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</si>
  <si>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</si>
  <si>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</si>
  <si>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</si>
  <si>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</si>
  <si>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</si>
  <si>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</si>
  <si>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</si>
  <si>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</si>
  <si>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</si>
  <si>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</si>
  <si>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</si>
  <si>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</si>
  <si>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</si>
  <si>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</si>
  <si>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</si>
  <si>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</si>
  <si>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</si>
  <si>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</si>
  <si>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</si>
  <si>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</si>
  <si>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</si>
  <si>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</si>
  <si>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</si>
  <si>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</si>
  <si>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</si>
  <si>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</si>
  <si>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</si>
  <si>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</si>
  <si>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</si>
  <si>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</si>
  <si>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</si>
  <si>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PCM-20251022-00001201</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</si>
  <si>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</si>
  <si>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</si>
  <si>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</si>
  <si>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</si>
  <si>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</si>
  <si>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</si>
  <si>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</si>
  <si>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</si>
  <si>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</si>
  <si>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</si>
  <si>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</si>
  <si>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</si>
  <si>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</si>
  <si>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</si>
  <si>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</si>
  <si>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</si>
  <si>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</si>
  <si>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</si>
  <si>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</si>
  <si>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</si>
  <si>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</si>
  <si>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</si>
  <si>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</si>
  <si>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</si>
  <si>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</si>
  <si>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</si>
  <si>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</si>
  <si>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</si>
  <si>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</si>
  <si>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</si>
  <si>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</si>
  <si>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</si>
  <si>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</si>
  <si>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</si>
  <si>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</si>
  <si>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</si>
  <si>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</si>
  <si>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</si>
  <si>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</si>
  <si>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</si>
  <si>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</si>
  <si>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</si>
  <si>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</si>
  <si>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</si>
  <si>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</si>
  <si>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</si>
  <si>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</si>
  <si>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</si>
  <si>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</si>
  <si>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</si>
  <si>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</si>
  <si>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</si>
  <si>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</si>
  <si>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</si>
  <si>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</si>
  <si>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</si>
  <si>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</si>
  <si>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</si>
  <si>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</si>
  <si>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</si>
  <si>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</si>
  <si>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</si>
  <si>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</si>
  <si>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</si>
  <si>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</si>
  <si>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</si>
  <si>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</si>
  <si>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</si>
  <si>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</si>
  <si>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</si>
  <si>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</si>
  <si>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</si>
  <si>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</si>
  <si>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</si>
  <si>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</si>
  <si>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</si>
  <si>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</si>
  <si>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</si>
  <si>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</si>
  <si>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</si>
  <si>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</si>
  <si>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</si>
  <si>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</si>
  <si>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</si>
  <si>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</si>
  <si>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</si>
  <si>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</si>
  <si>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</si>
  <si>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Restored by PG</t>
  </si>
  <si>
    <t>PCM-20251022-00001005</t>
  </si>
  <si>
    <t>025-10-22 10:19:00</t>
  </si>
  <si>
    <t>ETA 50 min</t>
  </si>
  <si>
    <t>PCM-20251022-00001105</t>
  </si>
  <si>
    <t>Traffic Jam team need 45Min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</si>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</sst>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7" totalsRowShown="0" headerRowDxfId="174" dataDxfId="173" headerRowBorderDxfId="171" tableBorderDxfId="172" totalsRowBorderDxfId="170">
  <autoFilter ref="A1:L7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6" totalsRowShown="0" headerRowDxfId="157" dataDxfId="156" headerRowBorderDxfId="154" tableBorderDxfId="155" totalsRowBorderDxfId="153">
  <autoFilter ref="A1:CJ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8" totalsRowShown="0" headerRowDxfId="31" dataDxfId="30" headerRowBorderDxfId="28" tableBorderDxfId="29">
  <autoFilter ref="A1:L5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7"/>
  <sheetViews>
    <sheetView tabSelected="1"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289.59931979166868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9.1043313657428371</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2</v>
      </c>
      <c r="D4" s="136" t="s">
        <v>15822</v>
      </c>
      <c r="E4" s="137" t="s">
        <v>38998</v>
      </c>
      <c r="F4" s="138">
        <v>45952.526331018518</v>
      </c>
      <c r="G4" s="139">
        <f ca="1">IFERROR(NOW()-F4,"")</f>
        <v>2.1414699076558463E-2</v>
      </c>
      <c r="H4" s="138">
        <v>45952.5155787037</v>
      </c>
      <c r="I4" s="136" t="str">
        <f>IFERROR(VLOOKUP(D4,DB!A:F,6,0),"")</f>
        <v>SCECO</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45952.547745717595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45952.547745717595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45952.547745717595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45952.547745717595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45952.547745717595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45952.547745717595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45952.547745717595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45952.547745717595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45952.547745717595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45952.547745717595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45952.547745717595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45952.547745717595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45952.547745717595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45952.547745717595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45952.547745717595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45952.547745717595</v>
      </c>
      <c r="H20" s="138"/>
      <c r="I20" s="136" t="str">
        <f>IFERROR(VLOOKUP(D20,DB!A:F,6,0),"")</f>
        <v/>
      </c>
      <c r="J20" s="136" t="str">
        <f>IFERROR(VLOOKUP(D20,DB!A:G,7,0),"")</f>
        <v/>
      </c>
      <c r="K20" s="140"/>
      <c r="L20" s="141" t="str">
        <f>IFERROR(VLOOKUP(D20,DB!A:I,9,0),"")</f>
        <v/>
      </c>
    </row>
    <row r="21" spans="1:12" ht="15" customHeight="1">
      <c r="A21" s="147"/>
      <c r="B21" s="148" t="str">
        <f>IFERROR(VLOOKUP(D21,DB!A:K,11,0),"")</f>
        <v/>
      </c>
      <c r="C21" s="148"/>
      <c r="D21" s="148"/>
      <c r="E21" s="149"/>
      <c r="F21" s="150"/>
      <c r="G21" s="151">
        <f ca="1">IFERROR(NOW()-F21,"")</f>
        <v>45952.547745717595</v>
      </c>
      <c r="H21" s="150"/>
      <c r="I21" s="148" t="str">
        <f>IFERROR(VLOOKUP(D21,DB!A:F,6,0),"")</f>
        <v/>
      </c>
      <c r="J21" s="148" t="str">
        <f>IFERROR(VLOOKUP(D21,DB!A:G,7,0),"")</f>
        <v/>
      </c>
      <c r="K21" s="152"/>
      <c r="L21" s="153" t="str">
        <f>IFERROR(VLOOKUP(D21,DB!A:I,9,0),"")</f>
        <v/>
      </c>
    </row>
    <row r="22" spans="1:12" ht="15" customHeight="1">
      <c r="A22" s="135"/>
      <c r="B22" s="136" t="str">
        <f>IFERROR(VLOOKUP(D22,DB!A:K,11,0),"")</f>
        <v/>
      </c>
      <c r="C22" s="136"/>
      <c r="D22" s="136"/>
      <c r="E22" s="137"/>
      <c r="F22" s="138"/>
      <c r="G22" s="139">
        <f ca="1">IFERROR(NOW()-F22,"")</f>
        <v>45952.547745717595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45952.547745717595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45952.547745717595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45952.547745717595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45952.547745717595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45952.547745717595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45952.547745717595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45952.547745717595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45952.547745717595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45952.547745717595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45952.547745717595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45952.547745717595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45952.547745717595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45952.547745717595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45952.547745717595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45952.547745717595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45952.547745717595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45952.547745717595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45952.547745717595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45952.547745717595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45952.547745717595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45952.547745717595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45952.547745717595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45952.547745717595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45952.547745717595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45952.547745717595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45952.547745717595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45952.547745717595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45952.547745717595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45952.547745717595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45952.547745717595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45952.547745717595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45952.547745717595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45952.547745717595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45952.547745717595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45952.547745717595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45952.547745717595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45952.547745717595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45952.547745717595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45952.547745717595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45952.547745717595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45952.547745717595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45952.547745717595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45952.547745717595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45952.547745717595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45952.547745717595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45952.547745717595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45952.547745717595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45952.547745717595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45952.547745717595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45952.547745717595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45952.547745717595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45952.547745717595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45952.547745717595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45952.547745717595</v>
      </c>
      <c r="H76" s="138"/>
      <c r="I76" s="136" t="str">
        <f>IFERROR(VLOOKUP(D76,DB!A:F,6,0),"")</f>
        <v/>
      </c>
      <c r="J76" s="136" t="str">
        <f>IFERROR(VLOOKUP(D76,DB!A:G,7,0),"")</f>
        <v/>
      </c>
      <c r="K76" s="140"/>
      <c r="L76" s="141" t="str">
        <f>IFERROR(VLOOKUP(D76,DB!A:I,9,0),"")</f>
        <v/>
      </c>
    </row>
    <row r="77" spans="1:12" ht="15" customHeight="1">
      <c r="A77" s="147"/>
      <c r="B77" s="148" t="str">
        <f>IFERROR(VLOOKUP(D77,DB!A:K,11,0),"")</f>
        <v/>
      </c>
      <c r="C77" s="148"/>
      <c r="D77" s="148"/>
      <c r="E77" s="149"/>
      <c r="F77" s="150"/>
      <c r="G77" s="151">
        <f ca="1">IFERROR(NOW()-F77,"")</f>
        <v>45952.547745717595</v>
      </c>
      <c r="H77" s="150"/>
      <c r="I77" s="148" t="str">
        <f>IFERROR(VLOOKUP(D77,DB!A:F,6,0),"")</f>
        <v/>
      </c>
      <c r="J77" s="148" t="str">
        <f>IFERROR(VLOOKUP(D77,DB!A:G,7,0),"")</f>
        <v/>
      </c>
      <c r="K77" s="152"/>
      <c r="L77" s="153" t="str">
        <f>IFERROR(VLOOKUP(D77,DB!A:I,9,0),"")</f>
        <v/>
      </c>
    </row>
  </sheetData>
  <customSheetViews>
    <customSheetView guid="{F6042A99-DD27-4453-835D-0834D95730CC}" filter="1" showAutoFilter="1">
      <pageMargins left="0" right="0" top="0" bottom="0" header="0" footer="0"/>
      <autoFilter ref="B1:M1" xr:uid="{1AE3351D-5B73-4229-ABE9-82B29523C835}"/>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145.82066238426341</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127.54790775463334</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8.0519702546298504</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39090</v>
      </c>
      <c r="B6" s="18" t="str">
        <f>IFERROR(VLOOKUP(D6,DB!A:K,11,0),"")</f>
        <v>R2</v>
      </c>
      <c r="C6" s="18">
        <v>3</v>
      </c>
      <c r="D6" s="18" t="s">
        <v>26390</v>
      </c>
      <c r="E6" s="116" t="s">
        <v>38998</v>
      </c>
      <c r="F6" s="117">
        <v>45952.460081018522</v>
      </c>
      <c r="G6" s="118">
        <f ca="1">IFERROR(NOW()-F6,"-")</f>
        <v>8.7664699072774965E-2</v>
      </c>
      <c r="H6" s="117">
        <v>45952.448773148149</v>
      </c>
      <c r="I6" s="18" t="str">
        <f>IFERROR(VLOOKUP(D6,DB!A:F,6,0),"")</f>
        <v>SCECO</v>
      </c>
      <c r="J6" s="18" t="str">
        <f>IFERROR(VLOOKUP(D6,DB!A:G,7,0),"")</f>
        <v>Dead</v>
      </c>
      <c r="K6" s="19" t="s">
        <v>39091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39092</v>
      </c>
      <c r="B7" s="18" t="str">
        <f>IFERROR(VLOOKUP(D7,DB!A:K,11,0),"")</f>
        <v>R2</v>
      </c>
      <c r="C7" s="18">
        <v>1</v>
      </c>
      <c r="D7" s="18" t="s">
        <v>31823</v>
      </c>
      <c r="E7" s="116" t="s">
        <v>38998</v>
      </c>
      <c r="F7" s="117">
        <v>45952.449664351851</v>
      </c>
      <c r="G7" s="118">
        <f ca="1">IFERROR(NOW()-F7,"-")</f>
        <v>9.808136574429227E-2</v>
      </c>
      <c r="H7" s="117" t="s">
        <v>39093</v>
      </c>
      <c r="I7" s="18" t="str">
        <f>IFERROR(VLOOKUP(D7,DB!A:F,6,0),"")</f>
        <v>SCECO</v>
      </c>
      <c r="J7" s="18" t="str">
        <f>IFERROR(VLOOKUP(D7,DB!A:G,7,0),"")</f>
        <v>Vandalized</v>
      </c>
      <c r="K7" s="19" t="s">
        <v>39094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39095</v>
      </c>
      <c r="B8" s="18" t="str">
        <f>IFERROR(VLOOKUP(D8,DB!A:K,11,0),"")</f>
        <v>R2</v>
      </c>
      <c r="C8" s="18">
        <v>1</v>
      </c>
      <c r="D8" s="18" t="s">
        <v>28697</v>
      </c>
      <c r="E8" s="116" t="s">
        <v>38998</v>
      </c>
      <c r="F8" s="117">
        <v>45952.489062499997</v>
      </c>
      <c r="G8" s="118">
        <f ca="1">IFERROR(NOW()-F8,"-")</f>
        <v>5.8683217597717885E-2</v>
      </c>
      <c r="H8" s="117">
        <v>45952.483136574076</v>
      </c>
      <c r="I8" s="18" t="str">
        <f>IFERROR(VLOOKUP(D8,DB!A:F,6,0),"")</f>
        <v>SCECO</v>
      </c>
      <c r="J8" s="18" t="str">
        <f>IFERROR(VLOOKUP(D8,DB!A:G,7,0),"")</f>
        <v>Weak</v>
      </c>
      <c r="K8" s="19" t="s">
        <v>39096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45952.547745717595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45952.547745717595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45952.547745717595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45952.547745717595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45952.547745717595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45952.547745717595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45952.547745717595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45952.547745717595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45952.547745717595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45952.547745717595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45952.547745717595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45952.547745717595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45952.547745717595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45952.547745717595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45952.547745717595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45952.547745717595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45952.547745717595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45952.547745717595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45952.547745717595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45952.547745717595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45952.547745717595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45952.547745717595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45952.547745717595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45952.547745717595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45952.547745717595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45952.547745717595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45952.547745717595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45952.547745717595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45952.547745717595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45952.547745717595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45952.547745717595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45952.547745717595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45952.547745717595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45952.547745717595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45952.547745717595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45952.547745717595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45952.547745717595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45952.547745717595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45952.547745717595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45952.547745717595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45952.547745717595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45952.547745717595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45952.547745717595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45952.547745717595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45952.547745717595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45952.547745717595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45952.547745717595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45952.547745717595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45952.547745717595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45952.547745717595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45952.547745717595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45952.547745717595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45952.547745717595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45952.547745717595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45952.547745717595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45952.547745717595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45952.547745717595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45952.547745717595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sheetData>
  <dataValidations count="2">
    <dataValidation allowBlank="1" showInputMessage="1" showErrorMessage="1" sqref="E1" xr:uid="{4D935161-CDD3-4592-B877-3FB59C99E142}"/>
    <dataValidation type="list" allowBlank="1" showInputMessage="1" showErrorMessage="1" sqref="E3:E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45952.547745717595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45952.547745717595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45952.547745717595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45952.547745717595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45952.547745717595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45952.547745717595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45952.547745717595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45952.547745717595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45952.547745717595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45952.547745717595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45952.547745717595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45952.547745717595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45952.547745717595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45952.547745717595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45952.547745717595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45952.547745717595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45952.547745717595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45952.547745717595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45952.547745717595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45952.547745717595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45952.547745717595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45952.547745717595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45952.547745717595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45952.547745717595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45952.547745717595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45952.547745717595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45952.547745717595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45952.547745717595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45952.547745717595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45952.547745717595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45952.547745717595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45952.547745717595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45952.547745717595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45952.547745717595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45952.547745717595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45952.547745717595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45952.547745717595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45952.547745717595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45952.547745717595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45952.547745717595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45952.547745717595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45952.547745717595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45952.547745717595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45952.547745717595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45952.547745717595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45952.547745717595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45952.547745717595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45952.547745717595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45952.547745717595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45952.547745717595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45952.547745717595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45952.547745717595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45952.547745717595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45952.547745717595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45952.547745717595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45952.547745717595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45952.547745717595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45952.547745717595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45952.547745717595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45952.547745717595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45952.547745717595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45952.547745717595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45952.547745717595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45952.547745717595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45952.547745717595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45952.547745717595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45952.547745717595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45952.547745717595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45952.547745717595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45952.547745717595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45952.547745717595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45952.547745717595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45952.547745717595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45952.547745717595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45952.547745717595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45952.547745717595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45952.547745717595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45952.547745717595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45952.547745717595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45952.547745717595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45952.547745717595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45952.547745717595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45952.547745717595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45952.547745717595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45952.547745717595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45952.547745717595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45952.547745717595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45952.547745717595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45952.547745717595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45952.547745717595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45952.547745717595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45952.547745717595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45952.547745717595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45952.547745717595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45952.547745717595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45952.547745717595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45952.547745717595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45952.547745717595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45952.547745717595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45952.547745717595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45952.547745717595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45952.547745717595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45952.547745717595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45952.547745717595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45952.547745717595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45952.547745717595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45952.547745717595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45952.547745717595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45952.547745717595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45952.547745717595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45952.547745717595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45952.547745717595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45952.547745717595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45952.547745717595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45952.547745717595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45952.547745717595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45952.547745717595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45952.547745717595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45952.547745717595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45952.547745717595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45952.547745717595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45952.547745717595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45952.547745717595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45952.547745717595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45952.547745717595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45952.547745717595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45952.547745717595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45952.547745717595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45952.547745717595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45952.547745717595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45952.547745717595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45952.547745717595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45952.547745717595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45952.547745717595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45952.547745717595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45952.547745717595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45952.547745717595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45952.547745717595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45952.547745717595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45952.547745717595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45952.547745717595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45952.547745717595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45952.547745717595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45952.547745717595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45952.547745717595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45952.547745717595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45952.547745717595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45952.547745717595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45952.547745717595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45952.547745717595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45952.547745717595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45952.547745717595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45952.547745717595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45952.547745717595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45952.547745717595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45952.547745717595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45952.547745717595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45952.547745717595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45952.547745717595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45952.547745717595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45952.547745717595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45952.547745717595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45952.547745717595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45952.547745717595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45952.547745717595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45952.547745717595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45952.547745717595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45952.547745717595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45952.547745717595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45952.547745717595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45952.547745717595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45952.547745717595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45952.547745717595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45952.547745717595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45952.547745717595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45952.547745717595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45952.547745717595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45952.547745717595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45952.547745717595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45952.547745717595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45952.547745717595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45952.547745717595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45952.547745717595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45952.547745717595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45952.547745717595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45952.547745717595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45952.547745717595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45952.547745717595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45952.547745717595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45952.547745717595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45952.547745717595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45952.547745717595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45952.547745717595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45952.547745717595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45952.547745717595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45952.547745717595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45952.547745717595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45952.547745717595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45952.547745717595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45952.547745717595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45952.547745717595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45952.547745717595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45952.547745717595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45952.547745717595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45952.547745717595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45952.547745717595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45952.547745717595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45952.547745717595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45952.547745717595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45952.547745717595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45952.547745717595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45952.547745717595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45952.547745717595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45952.547745717595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45952.547745717595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45952.547745717595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45952.547745717595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45952.547745717595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45952.547745717595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45952.547745717595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45952.547745717595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45952.547745717595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45952.547745717595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45952.547745717595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45952.547745717595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45952.547745717595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45952.547745717595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45952.547745717595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45952.547745717595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45952.547745717595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45952.547745717595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45952.547745717595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45952.547745717595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45952.547745717595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45952.547745717595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45952.547745717595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45952.547745717595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45952.547745717595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45952.547745717595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45952.547745717595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45952.547745717595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45952.547745717595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45952.547745717595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45952.547745717595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45952.547745717595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45952.547745717595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45952.547745717595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45952.547745717595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45952.547745717595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45952.547745717595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45952.547745717595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45952.547745717595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45952.547745717595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45952.547745717595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45952.547745717595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45952.547745717595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45952.547745717595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45952.547745717595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45952.547745717595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45952.547745717595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45952.547745717595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45952.547745717595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45952.547745717595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45952.547745717595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45952.547745717595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45952.547745717595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45952.547745717595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45952.547745717595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45952.547745717595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45952.547745717595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45952.547745717595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45952.547745717595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45952.547745717595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45952.547745717595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45952.547745717595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45952.547745717595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45952.547745717595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45952.547745717595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45952.547745717595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45952.547745717595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45952.547745717595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45952.547745717595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45952.547745717595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45952.547745717595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45952.547745717595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45952.547745717595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45952.547745717595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45952.547745717595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45952.547745717595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45952.547745717595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45952.547745717595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45952.547745717595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45952.547745717595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45952.547745717595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45952.547745717595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45952.547745717595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45952.547745717595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45952.547745717595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45952.547745717595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45952.547745717595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45952.547745717595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45952.547745717595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45952.547745717595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45952.547745717595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45952.547745717595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45952.547745717595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45952.547745717595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45952.547745717595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45952.547745717595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45952.547745717595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45952.547745717595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45952.547745717595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45952.547745717595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45952.547745717595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45952.547745717595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45952.547745717595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45952.547745717595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45952.547745717595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45952.547745717595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45952.547745717595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45952.547745717595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45952.547745717595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45952.547745717595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45952.547745717595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45952.547745717595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45952.547745717595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45952.547745717595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45952.547745717595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45952.547745717595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45952.547745717595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45952.547745717595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45952.547745717595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45952.547745717595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45952.547745717595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45952.547745717595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45952.547745717595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45952.547745717595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45952.547745717595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45952.547745717595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45952.547745717595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45952.547745717595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45952.547745717595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45952.547745717595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45952.547745717595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45952.547745717595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45952.547745717595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45952.547745717595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45952.547745717595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45952.547745717595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45952.547745717595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45952.547745717595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45952.547745717595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45952.547745717595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45952.547745717595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45952.547745717595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45952.547745717595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45952.547745717595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45952.547745717595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45952.547745717595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45952.547745717595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45952.547745717595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45952.547745717595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45952.547745717595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45952.547745717595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45952.547745717595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45952.547745717595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45952.547745717595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45952.547745717595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45952.547745717595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45952.547745717595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45952.547745717595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45952.547745717595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45952.547745717595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45952.547745717595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45952.547745717595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45952.547745717595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45952.547745717595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45952.547745717595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45952.547745717595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45952.547745717595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45952.547745717595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45952.547745717595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45952.547745717595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45952.547745717595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45952.547745717595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45952.547745717595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45952.547745717595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45952.547745717595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45952.547745717595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45952.547745717595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45952.547745717595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45952.547745717595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45952.547745717595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45952.547745717595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45952.547745717595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45952.547745717595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45952.547745717595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45952.547745717595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45952.547745717595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45952.547745717595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45952.547745717595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45952.547745717595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45952.547745717595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45952.547745717595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45952.547745717595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45952.547745717595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45952.547745717595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45952.547745717595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45952.547745717595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45952.547745717595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45952.547745717595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45952.547745717595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45952.547745717595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45952.547745717595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45952.547745717595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45952.547745717595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45952.547745717595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45952.547745717595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45952.547745717595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45952.547745717595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45952.547745717595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45952.547745717595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45952.547745717595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45952.547745717595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45952.547745717595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45952.547745717595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45952.547745717595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45952.547745717595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45952.547745717595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45952.547745717595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45952.547745717595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45952.547745717595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45952.547745717595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45952.547745717595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45952.547745717595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45952.547745717595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45952.547745717595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45952.547745717595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45952.547745717595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45952.547745717595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45952.547745717595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45952.547745717595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45952.547745717595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45952.547745717595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45952.547745717595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45952.547745717595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45952.547745717595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45952.547745717595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45952.547745717595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45952.547745717595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45952.547745717595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45952.547745717595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45952.547745717595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45952.547745717595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45952.547745717595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45952.547745717595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45952.547745717595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45952.547745717595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45952.547745717595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45952.547745717595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45952.547745717595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45952.547745717595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45952.547745717595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45952.547745717595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45952.547745717595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45952.547745717595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45952.547745717595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45952.547745717595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45952.547745717595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45952.547745717595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45952.547745717595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45952.547745717595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45952.547745717595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45952.547745717595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45952.547745717595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45952.547745717595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45952.547745717595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45952.547745717595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45952.547745717595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45952.547745717595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45952.547745717595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45952.547745717595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45952.547745717595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45952.547745717595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45952.547745717595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45952.547745717595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45952.547745717595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45952.547745717595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45952.547745717595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45952.547745717595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45952.547745717595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45952.547745717595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45952.547745717595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45952.547745717595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45952.547745717595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45952.547745717595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45952.547745717595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45952.547745717595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45952.547745717595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45952.547745717595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45952.547745717595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45952.547745717595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45952.547745717595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45952.547745717595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45952.547745717595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45952.547745717595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45952.547745717595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45952.547745717595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45952.547745717595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45952.547745717595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45952.547745717595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45952.547745717595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45952.547745717595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45952.547745717595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45952.547745717595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45952.547745717595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45952.547745717595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45952.547745717595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45952.547745717595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45952.547745717595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45952.547745717595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45952.547745717595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45952.547745717595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45952.547745717595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45952.547745717595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45952.547745717595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45952.547745717595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45952.547745717595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45952.547745717595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45952.547745717595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45952.547745717595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45952.547745717595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45952.547745717595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45952.547745717595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45952.547745717595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45952.547745717595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45952.547745717595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45952.547745717595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45952.547745717595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45952.547745717595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45952.547745717595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45952.547745717595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45952.547745717595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45952.547745717595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45952.547745717595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45952.547745717595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45952.547745717595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45952.547745717595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45952.547745717595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45952.547745717595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45952.547745717595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45952.547745717595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45952.547745717595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45952.547745717595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45952.547745717595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45952.547745717595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45952.547745717595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45952.547745717595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45952.547745717595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45952.547745717595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45952.547745717595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45952.547745717595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45952.547745717595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45952.547745717595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45952.547745717595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45952.547745717595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45952.547745717595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45952.547745717595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45952.547745717595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45952.547745717595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45952.547745717595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45952.547745717595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45952.547745717595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45952.547745717595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45952.547745717595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45952.547745717595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45952.547745717595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45952.547745717595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45952.547745717595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45952.547745717595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45952.547745717595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45952.547745717595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45952.547745717595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45952.547745717595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45952.547745717595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45952.547745717595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45952.547745717595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45952.547745717595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45952.547745717595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45952.547745717595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45952.547745717595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45952.547745717595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45952.547745717595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45952.547745717595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45952.547745717595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45952.547745717595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45952.547745717595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45952.547745717595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45952.547745717595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45952.547745717595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45952.547745717595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45952.547745717595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45952.547745717595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45952.547745717595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45952.547745717595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45952.547745717595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45952.547745717595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45952.547745717595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45952.547745717595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45952.547745717595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45952.547745717595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45952.547745717595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45952.547745717595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45952.547745717595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45952.547745717595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45952.547745717595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45952.547745717595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45952.547745717595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45952.547745717595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45952.547745717595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45952.547745717595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45952.547745717595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45952.547745717595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45952.547745717595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45952.547745717595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45952.547745717595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45952.547745717595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45952.547745717595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45952.547745717595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45952.547745717595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45952.547745717595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45952.547745717595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45952.547745717595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45952.547745717595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45952.547745717595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45952.547745717595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45952.547745717595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45952.547745717595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45952.547745717595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45952.547745717595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45952.547745717595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45952.547745717595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45952.547745717595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45952.547745717595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45952.547745717595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45952.547745717595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45952.547745717595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45952.547745717595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45952.547745717595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45952.547745717595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45952.547745717595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45952.547745717595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45952.547745717595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45952.547745717595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45952.547745717595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45952.547745717595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45952.547745717595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45952.547745717595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45952.547745717595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45952.547745717595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45952.547745717595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45952.547745717595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45952.547745717595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45952.547745717595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45952.547745717595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45952.547745717595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45952.547745717595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45952.547745717595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45952.547745717595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45952.547745717595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45952.547745717595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45952.547745717595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45952.547745717595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45952.547745717595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45952.547745717595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45952.547745717595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45952.547745717595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45952.547745717595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45952.547745717595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45952.547745717595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45952.547745717595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45952.547745717595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45952.547745717595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45952.547745717595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45952.547745717595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45952.547745717595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45952.547745717595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45952.547745717595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45952.547745717595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45952.547745717595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45952.547745717595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45952.547745717595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45952.547745717595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45952.547745717595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45952.547745717595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45952.547745717595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45952.547745717595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45952.547745717595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45952.547745717595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45952.547745717595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45952.547745717595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45952.547745717595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45952.547745717595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45952.547745717595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45952.547745717595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45952.547745717595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45952.547745717595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45952.547745717595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45952.547745717595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45952.547745717595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45952.547745717595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45952.547745717595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45952.547745717595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45952.547745717595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45952.547745717595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45952.547745717595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45952.547745717595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45952.547745717595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45952.547745717595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45952.547745717595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45952.547745717595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45952.547745717595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45952.547745717595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45952.547745717595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45952.547745717595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45952.547745717595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45952.547745717595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45952.547745717595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45952.547745717595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45952.547745717595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45952.547745717595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45952.547745717595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45952.547745717595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45952.547745717595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45952.547745717595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45952.547745717595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45952.547745717595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45952.547745717595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45952.547745717595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45952.547745717595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45952.547745717595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45952.547745717595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45952.547745717595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45952.547745717595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45952.547745717595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45952.547745717595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45952.547745717595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45952.547745717595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45952.547745717595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45952.547745717595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45952.547745717595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45952.547745717595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45952.547745717595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45952.547745717595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45952.547745717595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45952.547745717595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45952.547745717595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45952.547745717595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45952.547745717595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45952.547745717595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45952.547745717595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45952.547745717595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45952.547745717595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45952.547745717595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45952.547745717595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45952.547745717595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45952.547745717595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45952.547745717595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45952.547745717595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45952.547745717595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45952.547745717595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45952.547745717595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45952.547745717595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45952.547745717595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45952.547745717595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45952.547745717595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45952.547745717595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45952.547745717595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45952.547745717595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45952.547745717595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45952.547745717595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45952.547745717595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45952.547745717595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45952.547745717595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45952.547745717595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45952.547745717595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45952.547745717595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45952.547745717595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45952.547745717595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45952.547745717595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45952.547745717595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45952.547745717595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45952.547745717595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45952.547745717595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45952.547745717595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45952.547745717595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45952.547745717595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45952.547745717595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45952.547745717595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45952.547745717595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45952.547745717595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45952.547745717595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45952.547745717595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45952.547745717595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45952.547745717595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45952.547745717595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45952.547745717595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45952.547745717595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45952.547745717595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45952.547745717595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45952.547745717595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45952.547745717595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45952.547745717595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45952.547745717595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45952.547745717595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45952.547745717595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45952.547745717595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45952.547745717595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45952.547745717595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45952.547745717595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45952.547745717595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45952.547745717595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45952.547745717595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45952.547745717595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45952.547745717595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45952.547745717595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45952.547745717595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45952.547745717595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45952.547745717595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45952.547745717595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45952.547745717595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45952.547745717595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45952.547745717595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45952.547745717595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45952.547745717595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45952.547745717595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45952.547745717595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45952.547745717595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45952.547745717595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45952.547745717595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45952.547745717595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45952.547745717595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45952.547745717595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45952.547745717595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45952.547745717595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45952.547745717595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45952.547745717595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45952.547745717595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45952.547745717595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45952.547745717595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45952.547745717595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45952.547745717595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45952.547745717595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45952.547745717595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45952.547745717595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45952.547745717595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45952.547745717595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45952.547745717595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45952.547745717595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45952.547745717595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45952.547745717595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45952.547745717595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45952.547745717595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45952.547745717595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45952.547745717595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45952.547745717595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45952.547745717595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45952.547745717595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45952.547745717595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45952.547745717595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45952.547745717595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45952.547745717595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45952.547745717595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45952.547745717595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45952.547745717595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45952.547745717595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45952.547745717595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45952.547745717595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45952.547745717595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45952.547745717595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45952.547745717595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45952.547745717595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45952.547745717595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45952.547745717595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45952.547745717595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45952.547745717595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45952.547745717595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45952.547745717595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45952.547745717595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45952.547745717595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45952.547745717595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45952.547745717595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45952.547745717595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45952.547745717595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45952.547745717595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45952.547745717595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45952.547745717595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45952.547745717595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45952.547745717595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45952.547745717595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45952.547745717595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45952.547745717595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45952.547745717595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45952.547745717595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45952.547745717595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45952.547745717595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45952.547745717595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45952.547745717595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45952.547745717595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45952.547745717595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45952.547745717595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45952.547745717595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45952.547745717595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45952.547745717595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45952.547745717595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45952.547745717595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45952.547745717595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45952.547745717595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45952.547745717595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45952.547745717595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45952.547745717595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45952.547745717595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45952.547745717595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45952.547745717595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45952.547745717595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45952.547745717595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45952.547745717595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45952.547745717595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45952.547745717595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45952.547745717595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45952.547745717595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45952.547745717595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45952.547745717595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45952.547745717595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45952.547745717595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45952.547745717595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45952.547745717595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45952.547745717595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45952.547745717595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45952.547745717595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45952.547745717595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45952.547745717595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45952.547745717595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45952.547745717595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45952.547745717595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45952.547745717595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45952.547745717595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45952.547745717595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45952.547745717595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45952.547745717595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45952.547745717595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45952.547745717595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45952.547745717595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45952.547745717595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45952.547745717595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45952.547745717595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45952.547745717595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45952.547745717595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45952.547745717595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45952.547745717595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45952.547745717595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45952.547745717595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45952.547745717595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45952.547745717595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45952.547745717595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45952.547745717595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45952.547745717595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45952.547745717595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45952.547745717595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45952.547745717595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45952.547745717595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45952.547745717595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45952.547745717595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45952.547745717595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45952.547745717595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45952.547745717595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45952.547745717595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45952.547745717595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45952.547745717595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45952.547745717595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45952.547745717595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45952.547745717595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45952.547745717595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45952.547745717595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45952.547745717595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45952.547745717595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45952.547745717595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45952.547745717595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45952.547745717595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45952.547745717595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45952.547745717595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45952.547745717595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45952.547745717595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45952.547745717595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45952.547745717595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45952.547745717595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45952.547745717595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45952.547745717595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45952.547745717595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45952.547745717595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45952.547745717595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45952.547745717595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45952.547745717595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45952.547745717595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45952.547745717595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45952.547745717595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45952.547745717595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45952.547745717595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45952.547745717595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45952.547745717595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45952.547745717595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45952.547745717595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45952.547745717595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45952.547745717595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45952.547745717595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45952.547745717595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45952.547745717595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45952.547745717595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45952.547745717595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45952.547745717595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45952.547745717595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45952.547745717595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45952.547745717595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45952.547745717595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45952.547745717595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45952.547745717595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45952.547745717595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45952.547745717595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45952.547745717595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45952.547745717595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45952.547745717595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45952.547745717595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45952.547745717595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45952.547745717595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45952.547745717595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45952.547745717595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45952.547745717595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45952.547745717595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45952.547745717595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45952.547745717595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45952.547745717595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45952.547745717595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45952.547745717595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45952.547745717595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45952.547745717595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45952.547745717595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45952.547745717595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45952.547745717595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45952.547745717595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45952.547745717595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45952.547745717595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45952.547745717595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45952.547745717595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45952.547745717595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45952.547745717595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45952.547745717595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45952.547745717595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45952.547745717595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45952.547745717595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45952.547745717595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45952.547745717595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45952.547745717595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45952.547745717595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45952.547745717595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45952.547745717595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45952.547745717595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45952.547745717595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45952.547745717595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45952.547745717595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45952.547745717595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45952.547745717595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45952.547745717595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45952.547745717595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45952.547745717595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45952.547745717595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45952.547745717595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45952.547745717595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45952.547745717595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45952.547745717595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45952.547745717595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45952.547745717595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45952.547745717595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45952.547745717595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45952.547745717595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45952.547745717595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45952.547745717595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45952.547745717595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45952.547745717595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45952.547745717595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45952.547745717595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45952.547745717595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45952.547745717595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45952.547745717595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45952.547745717595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45952.547745717595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45952.547745717595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45952.547745717595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45952.547745717595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45952.547745717595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45952.547745717595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45952.547745717595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45952.547745717595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45952.547745717595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45952.547745717595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45952.547745717595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45952.547745717595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45952.547745717595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45952.547745717595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45952.547745717595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45952.547745717595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45952.547745717595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45952.547745717595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45952.547745717595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45952.547745717595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45952.547745717595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45952.547745717595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45952.547745717595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45952.547745717595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45952.547745717595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45952.547745717595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45952.547745717595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45952.547745717595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45952.547745717595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45952.547745717595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45952.547745717595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45952.547745717595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45952.547745717595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45952.547745717595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45952.547745717595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45952.547745717595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45952.547745717595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45952.547745717595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45952.547745717595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45952.547745717595</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39097</v>
      </c>
      <c r="B2" s="98" t="str">
        <f>IFERROR(VLOOKUP(D2,DB!A:K,11,0),"")</f>
        <v>R4</v>
      </c>
      <c r="C2" s="99">
        <v>1</v>
      </c>
      <c r="D2" s="95" t="s">
        <v>35115</v>
      </c>
      <c r="E2" s="100" t="s">
        <v>38998</v>
      </c>
      <c r="F2" s="101">
        <v>45703.480717592596</v>
      </c>
      <c r="G2" s="102">
        <f ca="1">IFERROR(NOW()-F2,"")</f>
        <v>249.06702812499861</v>
      </c>
      <c r="H2" s="101">
        <v>45703.474768518521</v>
      </c>
      <c r="I2" s="98" t="str">
        <f>IFERROR(VLOOKUP(D2,DB!A:F,6,0),"")</f>
        <v>SCECO</v>
      </c>
      <c r="J2" s="98" t="str">
        <f>IFERROR(VLOOKUP(D2,DB!A:G,7,0),"")</f>
        <v>Dead</v>
      </c>
      <c r="K2" s="103" t="s">
        <v>39098</v>
      </c>
      <c r="L2" s="95" t="str">
        <f>IFERROR(VLOOKUP(D2,DB!A:I,9,0),"")</f>
        <v>Latis</v>
      </c>
    </row>
    <row r="3" spans="1:16" ht="15" customHeight="1">
      <c r="A3" s="121"/>
      <c r="B3" s="121" t="str">
        <f>IFERROR(VLOOKUP(D3,DB!A:K,11,0),"")</f>
        <v/>
      </c>
      <c r="C3" s="122"/>
      <c r="D3" s="123"/>
      <c r="E3" s="100"/>
      <c r="F3" s="125"/>
      <c r="G3" s="126">
        <f ca="1">IFERROR(NOW()-F3,"")</f>
        <v>45952.547745717595</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45952.547745717595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45952.547745717595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45952.547745717595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45952.547745717595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45952.547745717595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45952.547745717595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45952.547745717595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45952.547745717595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45952.547745717595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45952.547745717595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45952.547745717595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45952.547745717595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45952.547745717595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45952.547745717595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45952.547745717595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45952.547745717595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45952.547745717595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45952.547745717595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45952.547745717595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45952.547745717595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45952.547745717595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45952.547745717595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45952.547745717595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45952.547745717595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45952.547745717595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45952.547745717595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45952.547745717595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45952.547745717595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45952.547745717595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45952.547745717595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45952.547745717595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45952.547745717595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45952.547745717595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45952.547745717595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45952.547745717595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45952.547745717595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45952.547745717595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45952.547745717595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45952.547745717595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45952.547745717595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45952.547745717595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45952.547745717595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45952.547745717595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45952.547745717595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45952.547745717595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45952.547745717595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45952.547745717595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45952.547745717595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45952.547745717595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45952.547745717595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45952.547745717595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45952.547745717595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45952.547745717595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45952.547745717595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45952.547745717595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45952.547745717595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45952.547745717595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45952.547745717595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45952.547745717595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45952.547745717595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45952.547745717595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45952.547745717595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45952.547745717595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45952.547745717595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45952.547745717595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45952.547745717595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45952.547745717595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45952.547745717595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45952.547745717595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45952.547745717595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45952.547745717595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45952.547745717595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45952.547745717595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45952.547745717595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45952.547745717595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45952.547745717595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45952.547745717595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45952.547745717595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45952.547745717595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45952.547745717595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45952.547745717595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45952.547745717595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45952.547745717595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45952.547745717595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45952.547745717595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45952.547745717595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45952.547745717595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45952.547745717595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45952.547745717595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45952.547745717595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45952.547745717595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45952.547745717595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45952.547745717595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45952.547745717595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45952.547745717595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45952.547745717595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45952.547745717595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45952.547745717595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45952.547745717595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45952.547745717595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45952.547745717595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45952.547745717595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45952.547745717595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45952.547745717595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45952.547745717595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45952.547745717595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45952.547745717595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45952.547745717595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45952.547745717595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45952.547745717595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45952.547745717595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45952.547745717595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45952.547745717595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45952.547745717595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45952.547745717595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45952.547745717595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45952.547745717595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45952.547745717595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45952.547745717595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45952.547745717595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45952.547745717595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45952.547745717595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45952.547745717595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45952.547745717595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45952.547745717595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45952.547745717595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45952.547745717595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45952.547745717595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45952.547745717595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45952.547745717595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45952.547745717595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45952.547745717595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45952.547745717595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45952.547745717595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45952.547745717595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45952.547745717595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45952.547745717595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45952.547745717595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45952.547745717595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45952.547745717595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45952.547745717595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45952.547745717595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45952.547745717595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45952.547745717595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45952.547745717595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45952.547745717595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45952.547745717595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45952.547745717595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45952.547745717595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45952.547745717595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45952.547745717595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45952.547745717595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45952.547745717595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45952.547745717595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45952.547745717595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45952.547745717595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45952.547745717595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45952.547745717595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45952.547745717595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45952.547745717595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45952.547745717595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45952.547745717595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45952.547745717595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45952.547745717595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45952.547745717595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45952.547745717595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45952.547745717595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45952.547745717595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45952.547745717595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45952.547745717595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45952.547745717595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45952.547745717595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45952.547745717595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45952.547745717595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45952.547745717595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45952.547745717595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45952.547745717595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45952.547745717595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45952.547745717595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45952.547745717595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45952.547745717595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45952.547745717595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45952.547745717595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45952.547745717595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45952.547745717595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45952.547745717595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45952.547745717595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45952.547745717595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45952.547745717595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45952.547745717595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45952.547745717595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45952.547745717595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45952.547745717595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45952.547745717595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45952.547745717595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45952.547745717595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45952.547745717595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45952.547745717595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45952.547745717595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45952.547745717595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45952.547745717595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45952.547745717595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45952.547745717595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45952.547745717595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45952.547745717595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45952.547745717595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45952.547745717595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45952.547745717595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45952.547745717595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45952.547745717595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45952.547745717595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45952.547745717595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45952.547745717595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45952.547745717595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45952.547745717595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45952.547745717595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45952.547745717595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45952.547745717595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45952.547745717595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45952.547745717595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45952.547745717595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45952.547745717595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45952.547745717595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45952.547745717595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45952.547745717595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45952.547745717595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45952.547745717595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45952.547745717595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45952.547745717595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45952.547745717595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45952.547745717595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45952.547745717595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45952.547745717595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45952.547745717595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45952.547745717595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45952.547745717595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45952.547745717595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45952.547745717595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45952.547745717595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45952.547745717595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45952.547745717595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45952.547745717595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45952.547745717595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45952.547745717595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45952.547745717595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45952.547745717595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45952.547745717595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45952.547745717595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45952.547745717595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45952.547745717595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45952.547745717595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45952.547745717595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45952.547745717595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45952.547745717595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45952.547745717595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45952.547745717595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45952.547745717595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45952.547745717595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45952.547745717595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45952.547745717595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45952.547745717595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45952.547745717595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45952.547745717595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45952.547745717595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45952.547745717595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45952.547745717595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45952.547745717595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45952.547745717595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45952.547745717595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45952.547745717595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45952.547745717595</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45952.547745717595</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0"/>
  <sheetViews>
    <sheetView workbookViewId="0">
      <selection activeCell="D6" sqref="D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39099</v>
      </c>
      <c r="B2" s="37" t="str">
        <f>IFERROR(VLOOKUP(D2,DB!A:K,11,0),"")</f>
        <v>R5</v>
      </c>
      <c r="C2" s="37">
        <v>3</v>
      </c>
      <c r="D2" s="120" t="s">
        <v>36034</v>
      </c>
      <c r="E2" s="37" t="s">
        <v>38998</v>
      </c>
      <c r="F2" s="38">
        <v>45891.832060185188</v>
      </c>
      <c r="G2" s="146">
        <f ca="1">IFERROR(NOW()-F2,"")</f>
        <v>60.715685532406496</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39081</v>
      </c>
      <c r="F3" s="38">
        <v>45926.188877314817</v>
      </c>
      <c r="G3" s="146">
        <f t="shared" ref="G3" ca="1" si="0">IFERROR(NOW()-F3,"")</f>
        <v>26.358868402778171</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7.7761716435197741</v>
      </c>
      <c r="H4" s="38">
        <v>45944.676192129627</v>
      </c>
      <c r="I4" s="37" t="str">
        <f>IFERROR(VLOOKUP(D4,DB!A:F,6,0),"")</f>
        <v>SCECO</v>
      </c>
      <c r="J4" s="37" t="str">
        <f>IFERROR(VLOOKUP(D4,DB!A:G,7,0),"")</f>
        <v>Dead</v>
      </c>
      <c r="K4" s="37" t="s">
        <v>39104</v>
      </c>
      <c r="L4" s="37" t="str">
        <f>IFERROR(VLOOKUP(D4,DB!A:I,9,0),"")</f>
        <v>Latis</v>
      </c>
    </row>
    <row r="5" spans="1:13" ht="48" customHeight="1">
      <c r="A5" s="154" t="s">
        <v>39105</v>
      </c>
      <c r="B5" s="154" t="str">
        <f>IFERROR(VLOOKUP(D5,DB!A:K,11,0),"")</f>
        <v>R5</v>
      </c>
      <c r="C5" s="154">
        <v>1</v>
      </c>
      <c r="D5" s="154" t="s">
        <v>34781</v>
      </c>
      <c r="E5" s="154" t="s">
        <v>39081</v>
      </c>
      <c r="F5" s="155">
        <v>45948.661111111112</v>
      </c>
      <c r="G5" s="156">
        <f ca="1">IFERROR(NOW()-F5,"")</f>
        <v>3.8866343749978114</v>
      </c>
      <c r="H5" s="155">
        <v>45948.661111111112</v>
      </c>
      <c r="I5" s="154" t="str">
        <f>IFERROR(VLOOKUP(D5,DB!A:F,6,0),"")</f>
        <v>SCECO</v>
      </c>
      <c r="J5" s="154" t="str">
        <f>IFERROR(VLOOKUP(D5,DB!A:G,7,0),"")</f>
        <v>Dead</v>
      </c>
      <c r="K5" s="154" t="s">
        <v>39106</v>
      </c>
      <c r="L5" s="154" t="str">
        <f>IFERROR(VLOOKUP(D5,DB!A:I,9,0),"")</f>
        <v>Latis</v>
      </c>
    </row>
    <row r="6" spans="1:13" ht="15">
      <c r="A6" s="161"/>
      <c r="B6" s="161" t="str">
        <f>IFERROR(VLOOKUP(D6,DB!A:K,11,0),"")</f>
        <v/>
      </c>
      <c r="C6" s="161"/>
      <c r="D6" s="161"/>
      <c r="E6" s="161"/>
      <c r="F6" s="162"/>
      <c r="G6" s="163">
        <f ca="1">IFERROR(NOW()-F6,"")</f>
        <v>45952.54774548611</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45952.54774548611</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45952.54774548611</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45952.54774548611</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45952.54774548611</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45952.54774548611</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45952.54774548611</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45952.54774548611</v>
      </c>
      <c r="H13" s="162"/>
      <c r="I13" s="161" t="str">
        <f>IFERROR(VLOOKUP(D13,DB!A:F,6,0),"")</f>
        <v/>
      </c>
      <c r="J13" s="161" t="str">
        <f>IFERROR(VLOOKUP(D13,DB!A:G,7,0),"")</f>
        <v/>
      </c>
      <c r="K13" s="161"/>
      <c r="L13" s="161" t="str">
        <f>IFERROR(VLOOKUP(D13,DB!A:I,9,0),"")</f>
        <v/>
      </c>
    </row>
    <row r="14" spans="1:13" ht="15">
      <c r="A14" s="161"/>
      <c r="B14" s="161" t="str">
        <f>IFERROR(VLOOKUP(D14,DB!A:K,11,0),"")</f>
        <v/>
      </c>
      <c r="C14" s="161"/>
      <c r="D14" s="157"/>
      <c r="E14" s="161"/>
      <c r="F14" s="162"/>
      <c r="G14" s="163">
        <f ca="1">IFERROR(NOW()-F14,"")</f>
        <v>45952.54774548611</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45952.54774548611</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45952.54774548611</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45952.54774548611</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45952.54774548611</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45952.54774548611</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45952.54774548611</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45952.54774548611</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45952.54774548611</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45952.54774548611</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45952.54774548611</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45952.54774548611</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45952.54774548611</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45952.54774548611</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45952.54774548611</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45952.54774548611</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45952.54774548611</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45952.54774548611</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45952.54774548611</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45952.54774548611</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45952.54774548611</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45952.54774548611</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45952.54774548611</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45952.54774548611</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45952.54774548611</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45952.54774548611</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45952.54774548611</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45952.54774548611</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45952.54774548611</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45952.54774548611</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45952.54774548611</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45952.54774548611</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45952.54774548611</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45952.54774548611</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45952.54774548611</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45952.54774548611</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45952.54774548611</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45952.54774548611</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45952.54774548611</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45952.54774548611</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45952.54774548611</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45952.54774548611</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45952.54774548611</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45952.54774548611</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45952.54774548611</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45952.54774548611</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45952.54774548611</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45952.54774548611</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45952.54774548611</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45952.54774548611</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45952.54774548611</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45952.54774548611</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45952.54774548611</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45952.54774548611</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45952.54774548611</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45952.54774548611</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45952.54774548611</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45952.54774548611</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45952.54774548611</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45952.54774548611</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45952.54774548611</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45952.54774548611</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45952.54774548611</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45952.54774548611</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45952.54774548611</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45952.54774548611</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45952.54774548611</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45952.54774548611</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45952.54774548611</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45952.54774548611</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45952.54774548611</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45952.54774548611</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45952.54774548611</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45952.54774548611</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45952.54774548611</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45952.54774548611</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45952.54774548611</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45952.54774548611</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45952.54774548611</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45952.54774548611</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45952.54774548611</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45952.54774548611</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45952.54774548611</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45952.54774548611</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45952.54774548611</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45952.54774548611</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45952.54774548611</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45952.54774548611</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45952.54774548611</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45952.54774548611</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45952.54774548611</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45952.54774548611</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45952.54774548611</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45952.54774548611</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45952.54774548611</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45952.54774548611</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45952.54774548611</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45952.54774548611</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45952.54774548611</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45952.54774548611</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45952.54774548611</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45952.54774548611</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45952.54774548611</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45952.54774548611</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45952.54774548611</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45952.54774548611</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45952.54774548611</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45952.54774548611</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45952.54774548611</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45952.54774548611</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45952.54774548611</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45952.54774548611</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45952.54774548611</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45952.54774548611</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45952.54774548611</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45952.54774548611</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45952.54774548611</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45952.54774548611</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45952.54774548611</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45952.54774548611</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45952.54774548611</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45952.54774548611</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45952.54774548611</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45952.54774548611</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45952.54774548611</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45952.54774548611</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45952.54774548611</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45952.54774548611</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45952.54774548611</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45952.54774548611</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45952.54774548611</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45952.54774548611</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45952.54774548611</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45952.54774548611</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45952.54774548611</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45952.54774548611</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45952.54774548611</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45952.54774548611</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45952.54774548611</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45952.54774548611</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45952.54774548611</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45952.54774548611</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45952.54774548611</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45952.54774548611</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45952.54774548611</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45952.54774548611</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45952.54774548611</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45952.54774548611</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45952.54774548611</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45952.54774548611</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45952.54774548611</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45952.54774548611</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45952.54774548611</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45952.54774548611</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45952.54774548611</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45952.54774548611</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45952.54774548611</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45952.54774548611</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45952.54774548611</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45952.54774548611</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45952.54774548611</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45952.54774548611</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45952.54774548611</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45952.54774548611</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45952.54774548611</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45952.54774548611</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45952.54774548611</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45952.54774548611</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45952.54774548611</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45952.54774548611</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45952.54774548611</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45952.54774548611</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45952.54774548611</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45952.54774548611</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45952.54774548611</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45952.54774548611</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45952.54774548611</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45952.54774548611</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45952.54774548611</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45952.54774548611</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45952.54774548611</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45952.54774548611</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45952.54774548611</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45952.54774548611</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45952.54774548611</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45952.54774548611</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45952.54774548611</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45952.54774548611</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45952.54774548611</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45952.54774548611</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45952.54774548611</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45952.54774548611</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45952.54774548611</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45952.54774548611</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45952.54774548611</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45952.54774548611</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45952.54774548611</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45952.54774548611</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45952.54774548611</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45952.54774548611</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45952.54774548611</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45952.54774548611</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45952.54774548611</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45952.54774548611</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45952.54774548611</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45952.54774548611</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45952.54774548611</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45952.54774548611</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45952.54774548611</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45952.54774548611</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45952.54774548611</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45952.54774548611</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45952.54774548611</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45952.54774548611</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45952.54774548611</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45952.54774548611</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45952.54774548611</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45952.54774548611</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45952.54774548611</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45952.54774548611</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45952.54774548611</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45952.54774548611</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45952.54774548611</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45952.54774548611</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45952.54774548611</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45952.54774548611</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45952.54774548611</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45952.54774548611</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45952.54774548611</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45952.54774548611</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45952.54774548611</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45952.54774548611</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45952.54774548611</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45952.54774548611</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45952.54774548611</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45952.54774548611</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45952.54774548611</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45952.54774548611</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45952.54774548611</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45952.54774548611</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45952.54774548611</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45952.54774548611</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45952.54774548611</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45952.54774548611</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45952.54774548611</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45952.54774548611</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45952.54774548611</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45952.54774548611</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45952.54774548611</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45952.54774548611</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45952.54774548611</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45952.54774548611</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45952.54774548611</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45952.54774548611</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45952.54774548611</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45952.54774548611</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45952.54774548611</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45952.54774548611</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45952.54774548611</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45952.54774548611</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45952.54774548611</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45952.54774548611</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45952.54774548611</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45952.54774548611</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45952.54774548611</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45952.54774548611</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45952.54774548611</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45952.54774548611</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45952.54774548611</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45952.54774548611</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45952.54774548611</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45952.54774548611</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45952.54774548611</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45952.54774548611</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45952.54774548611</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45952.54774548611</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45952.54774548611</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45952.54774548611</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45952.54774548611</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45952.54774548611</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45952.54774548611</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45952.54774548611</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45952.54774548611</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45952.54774548611</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45952.54774548611</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45952.54774548611</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45952.54774548611</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45952.54774548611</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45952.54774548611</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45952.54774548611</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45952.54774548611</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45952.54774548611</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45952.54774548611</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45952.54774548611</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45952.54774548611</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45952.54774548611</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45952.54774548611</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45952.54774548611</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45952.54774548611</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45952.54774548611</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45952.54774548611</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45952.54774548611</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45952.54774548611</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45952.54774548611</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45952.54774548611</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45952.54774548611</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45952.54774548611</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45952.54774548611</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45952.54774548611</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45952.54774548611</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45952.54774548611</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45952.54774548611</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45952.54774548611</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45952.54774548611</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45952.54774548611</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45952.54774548611</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45952.54774548611</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45952.54774548611</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45952.54774548611</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45952.54774548611</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45952.54774548611</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45952.54774548611</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45952.54774548611</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45952.54774548611</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45952.54774548611</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45952.54774548611</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45952.54774548611</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45952.54774548611</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45952.54774548611</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45952.54774548611</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45952.54774548611</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45952.54774548611</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45952.54774548611</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45952.54774548611</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45952.54774548611</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45952.54774548611</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45952.54774548611</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45952.54774548611</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45952.54774548611</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45952.54774548611</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45952.54774548611</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45952.54774548611</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45952.54774548611</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45952.54774548611</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45952.54774548611</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45952.54774548611</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45952.54774548611</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45952.54774548611</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45952.54774548611</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45952.54774548611</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45952.54774548611</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45952.54774548611</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45952.54774548611</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45952.54774548611</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45952.54774548611</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45952.54774548611</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45952.54774548611</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45952.54774548611</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45952.54774548611</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45952.54774548611</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45952.54774548611</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45952.54774548611</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45952.54774548611</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45952.54774548611</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45952.54774548611</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45952.54774548611</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45952.54774548611</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45952.54774548611</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45952.54774548611</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45952.54774548611</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45952.54774548611</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45952.54774548611</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45952.54774548611</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45952.54774548611</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45952.54774548611</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45952.54774548611</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45952.54774548611</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45952.54774548611</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45952.54774548611</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45952.54774548611</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45952.54774548611</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45952.54774548611</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45952.54774548611</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45952.54774548611</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45952.54774548611</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45952.54774548611</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45952.54774548611</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45952.54774548611</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45952.54774548611</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45952.54774548611</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45952.54774548611</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45952.54774548611</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45952.54774548611</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45952.54774548611</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45952.54774548611</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45952.54774548611</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45952.54774548611</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45952.54774548611</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45952.54774548611</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45952.54774548611</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45952.54774548611</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45952.54774548611</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45952.54774548611</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45952.54774548611</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45952.54774548611</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45952.54774548611</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45952.54774548611</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45952.54774548611</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45952.54774548611</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45952.54774548611</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45952.54774548611</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45952.54774548611</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45952.54774548611</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45952.54774548611</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45952.54774548611</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45952.54774548611</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45952.54774548611</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45952.54774548611</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45952.54774548611</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45952.54774548611</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45952.54774548611</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45952.54774548611</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45952.54774548611</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45952.54774548611</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45952.54774548611</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45952.54774548611</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45952.54774548611</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45952.54774548611</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45952.54774548611</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45952.54774548611</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45952.54774548611</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45952.54774548611</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45952.54774548611</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45952.54774548611</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45952.54774548611</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45952.54774548611</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45952.54774548611</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45952.54774548611</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45952.54774548611</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45952.54774548611</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45952.54774548611</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45952.54774548611</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45952.54774548611</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45952.54774548611</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45952.54774548611</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45952.54774548611</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45952.54774548611</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45952.54774548611</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45952.54774548611</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45952.54774548611</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45952.54774548611</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45952.54774548611</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45952.54774548611</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45952.54774548611</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45952.54774548611</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45952.54774548611</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45952.54774548611</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45952.54774548611</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45952.54774548611</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45952.54774548611</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45952.54774548611</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45952.54774548611</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45952.54774548611</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45952.54774548611</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45952.54774548611</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45952.54774548611</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45952.54774548611</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45952.54774548611</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45952.54774548611</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45952.54774548611</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45952.54774548611</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45952.54774548611</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45952.54774548611</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45952.54774548611</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45952.54774548611</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45952.54774548611</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45952.54774548611</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45952.54774548611</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45952.54774548611</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45952.54774548611</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45952.54774548611</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45952.54774548611</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45952.54774548611</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45952.54774548611</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45952.54774548611</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45952.54774548611</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45952.54774548611</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45952.54774548611</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45952.54774548611</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45952.54774548611</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45952.54774548611</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45952.54774548611</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45952.54774548611</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45952.54774548611</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45952.54774548611</v>
      </c>
      <c r="H508" s="162"/>
      <c r="I508" s="161" t="str">
        <f>IFERROR(VLOOKUP(D508,DB!A:F,6,0),"")</f>
        <v/>
      </c>
      <c r="J508" s="161" t="str">
        <f>IFERROR(VLOOKUP(D508,DB!A:G,7,0),"")</f>
        <v/>
      </c>
      <c r="K508" s="161"/>
      <c r="L508" s="161" t="str">
        <f>IFERROR(VLOOKUP(D508,DB!A:I,9,0),"")</f>
        <v/>
      </c>
    </row>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8" ht="15"/>
    <row r="619" ht="15"/>
    <row r="621" ht="15"/>
    <row r="622" ht="15"/>
    <row r="623" ht="15"/>
    <row r="624" ht="15"/>
    <row r="626" ht="15"/>
    <row r="627" ht="15"/>
    <row r="634" ht="15"/>
    <row r="635" ht="15"/>
    <row r="636" ht="15"/>
    <row r="637" ht="15"/>
    <row r="638" ht="15"/>
    <row r="639" ht="15"/>
    <row r="642" ht="15"/>
    <row r="643" ht="15"/>
    <row r="644" ht="15"/>
    <row r="645" ht="15"/>
    <row r="646" ht="15"/>
    <row r="647" ht="15"/>
    <row r="648" ht="15"/>
    <row r="649" ht="15"/>
    <row r="650" ht="15"/>
    <row r="651" ht="15"/>
    <row r="652" ht="15"/>
    <row r="653"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47" ht="15"/>
    <row r="748" ht="15"/>
    <row r="749" ht="15"/>
    <row r="750" ht="15"/>
    <row r="751" ht="15"/>
    <row r="752" ht="15"/>
    <row r="753" ht="15"/>
    <row r="754" ht="15"/>
    <row r="755" ht="15"/>
    <row r="756"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1046" ht="15"/>
    <row r="1047" ht="15"/>
    <row r="1048" ht="15"/>
    <row r="1049" ht="15"/>
    <row r="1050" ht="15"/>
    <row r="1051"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21" ht="15"/>
    <row r="1122" ht="15"/>
    <row r="1124" ht="15"/>
    <row r="1125" ht="15"/>
    <row r="1126" ht="15"/>
    <row r="1127" ht="15"/>
    <row r="1128" ht="15"/>
    <row r="1129" ht="15"/>
    <row r="1130" ht="15"/>
    <row r="1132" ht="15"/>
    <row r="1133" ht="15"/>
    <row r="1134"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3" ht="15"/>
    <row r="1204" ht="15"/>
    <row r="1205" ht="15"/>
    <row r="1206" ht="15"/>
    <row r="1207" ht="15"/>
    <row r="1208" ht="15"/>
    <row r="1209" ht="15"/>
    <row r="1210" ht="15"/>
    <row r="1211" ht="15"/>
    <row r="1212" ht="15"/>
    <row r="1213" ht="15"/>
    <row r="1214" ht="15"/>
    <row r="1215" ht="15"/>
    <row r="1216"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9" ht="15"/>
    <row r="1270" ht="15"/>
    <row r="1273" ht="15"/>
    <row r="1274" ht="15"/>
    <row r="1275" ht="15"/>
    <row r="1276" ht="15"/>
    <row r="1277" ht="15"/>
    <row r="1278" ht="15"/>
    <row r="1279" ht="15"/>
    <row r="1280" ht="15"/>
    <row r="1283" ht="15"/>
    <row r="1284" ht="15"/>
    <row r="1285" ht="15"/>
    <row r="1286" ht="15"/>
    <row r="1287" ht="15"/>
    <row r="1288" ht="15"/>
    <row r="1289" ht="15"/>
    <row r="1290" ht="15"/>
    <row r="1291" ht="15"/>
    <row r="1292" ht="15"/>
    <row r="1293" ht="15"/>
    <row r="1294" ht="15"/>
    <row r="1296" ht="15"/>
    <row r="1297" ht="15"/>
    <row r="1298" ht="15"/>
    <row r="1301" ht="15"/>
    <row r="1303" ht="15"/>
    <row r="1305" ht="15"/>
    <row r="1308" ht="15"/>
    <row r="1309" ht="15"/>
    <row r="1310" ht="15"/>
    <row r="1312" ht="15"/>
    <row r="1314" ht="15"/>
    <row r="1315" ht="15"/>
    <row r="1316" ht="15"/>
    <row r="1317" ht="15"/>
    <row r="1318" ht="15"/>
    <row r="1320" ht="15"/>
    <row r="1321" ht="15"/>
    <row r="1322" ht="15"/>
    <row r="1323" ht="15"/>
    <row r="1324" ht="15"/>
    <row r="1326" ht="15"/>
    <row r="1327" ht="15"/>
    <row r="1328" ht="15"/>
    <row r="1330" ht="15"/>
  </sheetData>
  <dataValidations count="2">
    <dataValidation allowBlank="1" showInputMessage="1" showErrorMessage="1" sqref="E1" xr:uid="{920C6338-E771-4DAE-8C89-92A9093EA4DE}"/>
    <dataValidation type="list" allowBlank="1" showInputMessage="1" showErrorMessage="1" sqref="E2:E5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8"/>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45952.547745717595</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45952.54774548611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45952.54774548611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45952.54774548611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45952.54774548611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45952.54774548611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45952.54774548611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45952.54774548611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45952.54774548611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45952.54774548611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45952.54774548611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45952.54774548611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45952.54774548611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45952.54774548611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45952.54774548611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45952.54774548611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45952.54774548611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45952.54774548611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45952.54774548611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45952.54774548611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45952.54774548611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45952.54774548611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45952.54774548611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45952.54774548611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45952.54774548611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45952.54774548611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45952.54774548611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45952.54774548611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45952.54774548611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45952.54774548611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45952.54774548611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45952.54774548611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45952.54774548611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45952.54774548611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45952.54774548611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45952.54774548611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45952.54774548611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45952.54774548611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45952.54774548611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45952.54774548611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45952.54774548611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45952.54774548611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45952.54774548611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45952.54774548611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45952.54774548611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45952.54774548611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45952.54774548611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45952.54774548611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45952.54774548611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45952.54774548611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45952.54774548611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45952.54774548611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45952.54774548611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45952.54774548611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45952.54774548611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45952.54774548611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45952.54774548611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45952.54774548611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45952.54774548611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45952.54774548611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45952.54774548611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45952.54774548611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45952.54774548611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45952.54774548611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45952.54774548611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45952.54774548611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45952.54774548611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45952.54774548611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45952.54774548611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45952.54774548611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45952.54774548611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45952.54774548611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45952.54774548611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45952.54774548611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45952.54774548611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45952.54774548611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45952.54774548611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45952.54774548611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45952.54774548611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45952.54774548611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45952.54774548611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45952.54774548611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45952.54774548611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45952.54774548611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45952.54774548611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45952.54774548611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45952.54774548611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45952.54774548611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45952.54774548611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45952.54774548611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45952.54774548611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45952.54774548611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45952.54774548611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45952.54774548611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45952.54774548611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45952.54774548611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45952.54774548611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45952.54774548611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45952.54774548611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45952.54774548611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45952.54774548611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45952.54774548611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45952.54774548611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45952.54774548611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45952.54774548611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45952.54774548611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45952.54774548611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45952.54774548611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45952.54774548611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45952.54774548611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45952.54774548611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45952.54774548611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45952.54774548611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45952.54774548611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45952.54774548611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45952.54774548611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45952.54774548611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45952.54774548611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45952.54774548611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45952.54774548611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45952.54774548611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45952.54774548611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45952.54774548611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45952.54774548611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45952.54774548611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45952.54774548611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45952.54774548611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45952.54774548611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45952.54774548611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45952.54774548611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45952.54774548611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45952.54774548611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45952.54774548611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45952.54774548611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45952.54774548611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45952.54774548611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45952.54774548611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45952.54774548611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45952.54774548611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45952.54774548611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45952.54774548611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45952.54774548611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45952.54774548611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45952.54774548611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45952.54774548611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45952.54774548611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45952.54774548611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45952.54774548611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45952.54774548611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45952.54774548611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45952.54774548611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45952.54774548611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45952.54774548611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45952.54774548611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45952.54774548611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45952.54774548611</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45952.54774548611</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45952.54774548611</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45952.54774548611</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45952.54774548611</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45952.54774548611</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45952.54774548611</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45952.54774548611</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45952.54774548611</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45952.54774548611</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45952.54774548611</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45952.54774548611</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45952.54774548611</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45952.54774548611</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45952.54774548611</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45952.54774548611</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45952.54774548611</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45952.54774548611</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45952.54774548611</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45952.54774548611</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45952.54774548611</v>
      </c>
      <c r="H177" s="109"/>
      <c r="I177" s="105" t="str">
        <f>IFERROR(VLOOKUP(D177,DB!A:F,6,0),"")</f>
        <v/>
      </c>
      <c r="J177" s="104" t="str">
        <f>IFERROR(VLOOKUP(D177,DB!A:G,7,0),"")</f>
        <v/>
      </c>
      <c r="K177" s="110"/>
      <c r="L177" s="111" t="str">
        <f>IFERROR(VLOOKUP(D177,DB!A:I,9,0),"")</f>
        <v/>
      </c>
    </row>
    <row r="178" spans="1:12" ht="31.5" customHeight="1">
      <c r="A178" s="106"/>
      <c r="B178" s="105" t="str">
        <f>IFERROR(VLOOKUP(D178,DB!A:K,11,0),"")</f>
        <v/>
      </c>
      <c r="C178" s="107"/>
      <c r="D178" s="105"/>
      <c r="E178" s="108"/>
      <c r="F178" s="109"/>
      <c r="G178" s="78">
        <f ca="1">IFERROR(NOW()-F178,"-")</f>
        <v>45952.54774548611</v>
      </c>
      <c r="H178" s="109"/>
      <c r="I178" s="105" t="str">
        <f>IFERROR(VLOOKUP(D178,DB!A:F,6,0),"")</f>
        <v/>
      </c>
      <c r="J178" s="104" t="str">
        <f>IFERROR(VLOOKUP(D178,DB!A:G,7,0),"")</f>
        <v/>
      </c>
      <c r="K178" s="110"/>
      <c r="L178" s="111" t="str">
        <f>IFERROR(VLOOKUP(D178,DB!A:I,9,0),"")</f>
        <v/>
      </c>
    </row>
  </sheetData>
  <dataValidations count="2">
    <dataValidation allowBlank="1" showInputMessage="1" showErrorMessage="1" sqref="E1" xr:uid="{380493DB-286A-4683-AF55-C78F04945A49}"/>
    <dataValidation type="list" allowBlank="1" showInputMessage="1" showErrorMessage="1" sqref="E2:E1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2025-10-22T10:09:56Z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