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867" documentId="13_ncr:1_{F6CB121F-512D-4AA6-A0C1-0FB36C537598}" xr6:coauthVersionLast="47" xr6:coauthVersionMax="47" xr10:uidLastSave="{0AB88998-3989-41D9-A435-D58A3DD55EAA}"/>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<sst xmlns="http://schemas.openxmlformats.org/spreadsheetml/2006/main" count="178577" uniqueCount="39074">
  <si>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</si>
  <si>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</si>
  <si>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</si>
  <si>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</si>
  <si>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</si>
  <si>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</si>
  <si>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</si>
  <si>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</si>
  <si>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</si>
  <si>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</si>
  <si>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</si>
  <si>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</si>
  <si>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</si>
  <si>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</si>
  <si>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</si>
  <si>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</si>
  <si>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</si>
  <si>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</si>
  <si>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</si>
  <si>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</si>
  <si>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</si>
  <si>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</si>
  <si>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</si>
  <si>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</si>
  <si>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</si>
  <si>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</si>
  <si>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</si>
  <si>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</si>
  <si>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</si>
  <si>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</si>
  <si>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</si>
  <si>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</si>
  <si>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</si>
  <si>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</si>
  <si>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</si>
  <si>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</si>
  <si>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</si>
  <si>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</si>
  <si>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</si>
  <si>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</si>
  <si>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</si>
  <si>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</si>
  <si>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</si>
  <si>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</si>
  <si>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</si>
  <si>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</si>
  <si>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</si>
  <si>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</si>
  <si>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</si>
  <si>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</si>
  <si>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</si>
  <si>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</si>
  <si>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</si>
  <si>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</si>
  <si>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</si>
  <si>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</si>
  <si>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</si>
  <si>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</si>
  <si>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</si>
  <si>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</si>
  <si>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</si>
  <si>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</si>
  <si>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</si>
  <si>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</si>
  <si>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</si>
  <si>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</si>
  <si>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</si>
  <si>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</si>
  <si>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</si>
  <si>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</si>
  <si>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</si>
  <si>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</si>
  <si>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</si>
  <si>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</si>
  <si>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</si>
  <si>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</si>
  <si>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</si>
  <si>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</si>
  <si>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</si>
  <si>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</si>
  <si>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</si>
  <si>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</si>
  <si>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</si>
  <si>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</si>
  <si>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</si>
  <si>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</si>
  <si>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</si>
  <si>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</si>
  <si>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</si>
  <si>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</si>
  <si>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</si>
  <si>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</si>
  <si>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</si>
  <si>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</si>
  <si>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</si>
  <si>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</si>
  <si>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</si>
  <si>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</si>
  <si>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</si>
  <si>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</si>
  <si>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</si>
  <si>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</si>
  <si>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</si>
  <si>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</si>
  <si>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</si>
  <si>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</si>
  <si>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</si>
  <si>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</si>
  <si>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</si>
  <si>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</si>
  <si>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</si>
  <si>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</si>
  <si>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</si>
  <si>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</si>
  <si>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</si>
  <si>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</si>
  <si>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</si>
  <si>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</si>
  <si>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</si>
  <si>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</si>
  <si>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</si>
  <si>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</si>
  <si>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</si>
  <si>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</si>
  <si>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</si>
  <si>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</si>
  <si>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</si>
  <si>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</si>
  <si>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</si>
  <si>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</si>
  <si>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</si>
  <si>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</si>
  <si>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</si>
  <si>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</si>
  <si>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</si>
  <si>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</si>
  <si>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</si>
  <si>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</si>
  <si>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</si>
  <si>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</si>
  <si>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</si>
  <si>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</si>
  <si>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</si>
  <si>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</si>
  <si>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</si>
  <si>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</si>
  <si>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</si>
  <si>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</si>
  <si>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</si>
  <si>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</si>
  <si>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</si>
  <si>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</si>
  <si>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</si>
  <si>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</si>
  <si>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</si>
  <si>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</si>
  <si>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</si>
  <si>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</si>
  <si>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</si>
  <si>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</si>
  <si>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</si>
  <si>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</si>
  <si>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</si>
  <si>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</si>
  <si>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</si>
  <si>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</si>
  <si>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</si>
  <si>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</si>
  <si>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</si>
  <si>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</si>
  <si>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</si>
  <si>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</si>
  <si>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</si>
  <si>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</si>
  <si>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</si>
  <si>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</si>
  <si>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</si>
  <si>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</si>
  <si>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</si>
  <si>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</si>
  <si>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</si>
  <si>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</si>
  <si>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</si>
  <si>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</si>
  <si>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</si>
  <si>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</si>
  <si>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</si>
  <si>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</si>
  <si>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</si>
  <si>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</si>
  <si>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</si>
  <si>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</si>
  <si>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</si>
  <si>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</si>
  <si>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</si>
  <si>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</si>
  <si>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</si>
  <si>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</si>
  <si>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</si>
  <si>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</si>
  <si>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</si>
  <si>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</si>
  <si>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</si>
  <si>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</si>
  <si>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</si>
  <si>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</si>
  <si>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</si>
  <si>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</si>
  <si>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</si>
  <si>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</si>
  <si>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</si>
  <si>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</si>
  <si>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</si>
  <si>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</si>
  <si>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</si>
  <si>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</si>
  <si>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</si>
  <si>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</si>
  <si>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</si>
  <si>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</si>
  <si>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</si>
  <si>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</si>
  <si>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</si>
  <si>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</si>
  <si>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</si>
  <si>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</si>
  <si>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</si>
  <si>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</si>
  <si>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</si>
  <si>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</si>
  <si>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</si>
  <si>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</si>
  <si>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</si>
  <si>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</si>
  <si>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</si>
  <si>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</si>
  <si>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</si>
  <si>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</si>
  <si>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</si>
  <si>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</si>
  <si>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</si>
  <si>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</si>
  <si>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</si>
  <si>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</si>
  <si>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</si>
  <si>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</si>
  <si>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</si>
  <si>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</si>
  <si>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</si>
  <si>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</si>
  <si>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</si>
  <si>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</si>
  <si>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</si>
  <si>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</si>
  <si>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</si>
  <si>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</si>
  <si>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</si>
  <si>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</si>
  <si>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</si>
  <si>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</si>
  <si>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</si>
  <si>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</si>
  <si>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</si>
  <si>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</si>
  <si>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</si>
  <si>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</si>
  <si>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</si>
  <si>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</si>
  <si>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</si>
  <si>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</si>
  <si>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</si>
  <si>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</si>
  <si>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</si>
  <si>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</si>
  <si>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</si>
  <si>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</si>
  <si>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</si>
  <si>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</si>
  <si>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</si>
  <si>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</si>
  <si>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</si>
  <si>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</si>
  <si>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</si>
  <si>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</si>
  <si>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</si>
  <si>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</si>
  <si>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</si>
  <si>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</si>
  <si>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</si>
  <si>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</si>
  <si>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</si>
  <si>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</si>
  <si>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</si>
  <si>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</si>
  <si>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</si>
  <si>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</si>
  <si>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</si>
  <si>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</si>
  <si>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</si>
  <si>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</si>
  <si>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</si>
  <si>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</si>
  <si>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</si>
  <si>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</si>
  <si>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</si>
  <si>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</si>
  <si>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</si>
  <si>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</si>
  <si>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</si>
  <si>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</si>
  <si>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</si>
  <si>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</si>
  <si>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</si>
  <si>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</si>
  <si>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</si>
  <si>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</si>
  <si>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</si>
  <si>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</si>
  <si>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</si>
  <si>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</si>
  <si>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</si>
  <si>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</si>
  <si>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</si>
  <si>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</si>
  <si>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</si>
  <si>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</si>
  <si>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</si>
  <si>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</si>
  <si>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</si>
  <si>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</si>
  <si>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</si>
  <si>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</si>
  <si>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</si>
  <si>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</si>
  <si>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</si>
  <si>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</si>
  <si>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</si>
  <si>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</si>
  <si>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</si>
  <si>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</si>
  <si>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</si>
  <si>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</si>
  <si>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</si>
  <si>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</si>
  <si>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</si>
  <si>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</si>
  <si>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</si>
  <si>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</si>
  <si>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</si>
  <si>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</si>
  <si>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</si>
  <si>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</si>
  <si>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</si>
  <si>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</si>
  <si>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</si>
  <si>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</si>
  <si>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</si>
  <si>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</si>
  <si>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</si>
  <si>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</si>
  <si>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</si>
  <si>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</si>
  <si>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</si>
  <si>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</si>
  <si>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</si>
  <si>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</si>
  <si>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</si>
  <si>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</si>
  <si>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</si>
  <si>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</si>
  <si>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</si>
  <si>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</si>
  <si>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</si>
  <si>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</si>
  <si>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</si>
  <si>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</si>
  <si>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</si>
  <si>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</si>
  <si>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</si>
  <si>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</si>
  <si>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</si>
  <si>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</si>
  <si>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</si>
  <si>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</si>
  <si>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</si>
  <si>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</si>
  <si>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</si>
  <si>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</si>
  <si>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</si>
  <si>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</si>
  <si>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</si>
  <si>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</si>
  <si>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</si>
  <si>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</si>
  <si>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</si>
  <si>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</si>
  <si>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</si>
  <si>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</si>
  <si>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</si>
  <si>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</si>
  <si>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</si>
  <si>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</si>
  <si>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</si>
  <si>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</si>
  <si>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</si>
  <si>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</si>
  <si>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</si>
  <si>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</si>
  <si>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</si>
  <si>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</si>
  <si>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</si>
  <si>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</si>
  <si>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</si>
  <si>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</si>
  <si>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</si>
  <si>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</si>
  <si>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</si>
  <si>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</si>
  <si>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</si>
  <si>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</si>
  <si>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</si>
  <si>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</si>
  <si>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</si>
  <si>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</si>
  <si>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</si>
  <si>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</si>
  <si>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</si>
  <si>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</si>
  <si>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</si>
  <si>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</si>
  <si>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</si>
  <si>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</si>
  <si>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</si>
  <si>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</si>
  <si>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</si>
  <si>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</si>
  <si>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</si>
  <si>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</si>
  <si>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</si>
  <si>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</si>
  <si>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</si>
  <si>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</si>
  <si>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</si>
  <si>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</si>
  <si>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</si>
  <si>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</si>
  <si>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</si>
  <si>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</si>
  <si>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</si>
  <si>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</si>
  <si>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</si>
  <si>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</si>
  <si>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</si>
  <si>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</si>
  <si>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</si>
  <si>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</si>
  <si>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</si>
  <si>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</si>
  <si>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</si>
  <si>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</si>
  <si>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</si>
  <si>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</si>
  <si>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</si>
  <si>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</si>
  <si>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</si>
  <si>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</si>
  <si>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</si>
  <si>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</si>
  <si>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</si>
  <si>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</si>
  <si>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</si>
  <si>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</si>
  <si>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</si>
  <si>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</si>
  <si>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</si>
  <si>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</si>
  <si>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</si>
  <si>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</si>
  <si>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</si>
  <si>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</si>
  <si>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</si>
  <si>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</si>
  <si>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</si>
  <si>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</si>
  <si>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</si>
  <si>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</si>
  <si>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</si>
  <si>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</si>
  <si>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</si>
  <si>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</si>
  <si>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</si>
  <si>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</si>
  <si>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</si>
  <si>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</si>
  <si>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</si>
  <si>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</si>
  <si>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</si>
  <si>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</si>
  <si>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</si>
  <si>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</si>
  <si>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</si>
  <si>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</si>
  <si>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</si>
  <si>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</si>
  <si>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</si>
  <si>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</si>
  <si>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</si>
  <si>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</si>
  <si>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</si>
  <si>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</si>
  <si>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</si>
  <si>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</si>
  <si>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</si>
  <si>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</si>
  <si>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</si>
  <si>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</si>
  <si>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</si>
  <si>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</si>
  <si>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</si>
  <si>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</si>
  <si>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</si>
  <si>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</si>
  <si>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</si>
  <si>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</si>
  <si>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</si>
  <si>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</si>
  <si>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</si>
  <si>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</si>
  <si>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</si>
  <si>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</si>
  <si>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</si>
  <si>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</si>
  <si>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</si>
  <si>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</si>
  <si>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</si>
  <si>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</si>
  <si>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</si>
  <si>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</si>
  <si>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</si>
  <si>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</si>
  <si>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</si>
  <si>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</si>
  <si>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</si>
  <si>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</si>
  <si>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</si>
  <si>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</si>
  <si>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</si>
  <si>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</si>
  <si>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</si>
  <si>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</si>
  <si>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</si>
  <si>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</si>
  <si>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</si>
  <si>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</si>
  <si>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</si>
  <si>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</si>
  <si>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</si>
  <si>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</si>
  <si>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</si>
  <si>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</si>
  <si>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</si>
  <si>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</si>
  <si>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</si>
  <si>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</si>
  <si>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</si>
  <si>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</si>
  <si>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</si>
  <si>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</si>
  <si>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</si>
  <si>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</si>
  <si>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</si>
  <si>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</si>
  <si>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</si>
  <si>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</si>
  <si>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</si>
  <si>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</si>
  <si>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</si>
  <si>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</si>
  <si>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</si>
  <si>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</si>
  <si>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</si>
  <si>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</si>
  <si>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</si>
  <si>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</si>
  <si>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</si>
  <si>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</si>
  <si>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</si>
  <si>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</si>
  <si>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</si>
  <si>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</si>
  <si>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</si>
  <si>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</si>
  <si>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</si>
  <si>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</si>
  <si>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</si>
  <si>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</si>
  <si>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</si>
  <si>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</si>
  <si>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</si>
  <si>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</si>
  <si>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</si>
  <si>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</si>
  <si>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</si>
  <si>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</si>
  <si>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</si>
  <si>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</si>
  <si>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</si>
  <si>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</si>
  <si>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</si>
  <si>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</si>
  <si>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</si>
  <si>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</si>
  <si>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</si>
  <si>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</si>
  <si>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</si>
  <si>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</si>
  <si>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</si>
  <si>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</si>
  <si>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</si>
  <si>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</si>
  <si>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</si>
  <si>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</si>
  <si>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</si>
  <si>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</si>
  <si>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</si>
  <si>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</si>
  <si>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</si>
  <si>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</si>
  <si>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</si>
  <si>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</si>
  <si>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</si>
  <si>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</si>
  <si>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</si>
  <si>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</si>
  <si>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</si>
  <si>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</si>
  <si>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</si>
  <si>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</si>
  <si>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</si>
  <si>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</si>
  <si>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</si>
  <si>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</si>
  <si>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</si>
  <si>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</si>
  <si>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</si>
  <si>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</si>
  <si>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</si>
  <si>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</si>
  <si>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</si>
  <si>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</si>
  <si>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</si>
  <si>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</si>
  <si>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</si>
  <si>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</si>
  <si>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</si>
  <si>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</si>
  <si>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</si>
  <si>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</si>
  <si>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</si>
  <si>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</si>
  <si>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</si>
  <si>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</si>
  <si>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</si>
  <si>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</si>
  <si>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</si>
  <si>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</si>
  <si>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</si>
  <si>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</si>
  <si>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</si>
  <si>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</si>
  <si>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</si>
  <si>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</si>
  <si>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</si>
  <si>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</si>
  <si>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</si>
  <si>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</si>
  <si>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</si>
  <si>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</si>
  <si>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</si>
  <si>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</si>
  <si>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</si>
  <si>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</si>
  <si>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</si>
  <si>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</si>
  <si>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</si>
  <si>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</si>
  <si>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</si>
  <si>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</si>
  <si>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</si>
  <si>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</si>
  <si>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</si>
  <si>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</si>
  <si>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</si>
  <si>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</si>
  <si>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</si>
  <si>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</si>
  <si>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</si>
  <si>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</si>
  <si>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</si>
  <si>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</si>
  <si>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</si>
  <si>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</si>
  <si>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</si>
  <si>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</si>
  <si>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</si>
  <si>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</si>
  <si>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</si>
  <si>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</si>
  <si>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</si>
  <si>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</si>
  <si>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</si>
  <si>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</si>
  <si>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</si>
  <si>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</si>
  <si>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</si>
  <si>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</si>
  <si>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</si>
  <si>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</si>
  <si>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</si>
  <si>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</si>
  <si>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</si>
  <si>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</si>
  <si>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</si>
  <si>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</si>
  <si>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</si>
  <si>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</si>
  <si>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</si>
  <si>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</si>
  <si>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</si>
  <si>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</si>
  <si>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</si>
  <si>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</si>
  <si>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</si>
  <si>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</si>
  <si>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</si>
  <si>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</si>
  <si>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</si>
  <si>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</si>
  <si>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</si>
  <si>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</si>
  <si>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</si>
  <si>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</si>
  <si>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</si>
  <si>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</si>
  <si>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</si>
  <si>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</si>
  <si>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</si>
  <si>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</si>
  <si>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</si>
  <si>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</si>
  <si>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</si>
  <si>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</si>
  <si>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</si>
  <si>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</si>
  <si>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</si>
  <si>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</si>
  <si>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</si>
  <si>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</si>
  <si>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</si>
  <si>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</si>
  <si>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</si>
  <si>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</si>
  <si>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</si>
  <si>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</si>
  <si>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</si>
  <si>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</si>
  <si>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</si>
  <si>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</si>
  <si>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</si>
  <si>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</si>
  <si>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</si>
  <si>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</si>
  <si>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</si>
  <si>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</si>
  <si>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</si>
  <si>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</si>
  <si>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</si>
  <si>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</si>
  <si>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</si>
  <si>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</si>
  <si>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</si>
  <si>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</si>
  <si>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</si>
  <si>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</si>
  <si>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</si>
  <si>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</si>
  <si>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</si>
  <si>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</si>
  <si>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</si>
  <si>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</si>
  <si>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</si>
  <si>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</si>
  <si>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</si>
  <si>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</si>
  <si>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</si>
  <si>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</si>
  <si>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</si>
  <si>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</si>
  <si>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</si>
  <si>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</si>
  <si>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</si>
  <si>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</si>
  <si>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</si>
  <si>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</si>
  <si>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</si>
  <si>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</si>
  <si>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</si>
  <si>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</si>
  <si>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</si>
  <si>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</si>
  <si>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</si>
  <si>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</si>
  <si>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</si>
  <si>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</si>
  <si>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</si>
  <si>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</si>
  <si>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</si>
  <si>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</si>
  <si>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</si>
  <si>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</si>
  <si>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</si>
  <si>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</si>
  <si>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</si>
  <si>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</si>
  <si>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</si>
  <si>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</si>
  <si>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</si>
  <si>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</si>
  <si>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</si>
  <si>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</si>
  <si>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</si>
  <si>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</si>
  <si>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</si>
  <si>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</si>
  <si>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</si>
  <si>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</si>
  <si>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</si>
  <si>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</si>
  <si>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</si>
  <si>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</si>
  <si>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</si>
  <si>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</si>
  <si>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</si>
  <si>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</si>
  <si>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</si>
  <si>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</si>
  <si>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</si>
  <si>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</si>
  <si>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</si>
  <si>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</si>
  <si>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</si>
  <si>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</si>
  <si>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</si>
  <si>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</si>
  <si>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</si>
  <si>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</si>
  <si>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</si>
  <si>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</si>
  <si>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</si>
  <si>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</si>
  <si>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</si>
  <si>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</si>
  <si>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</si>
  <si>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</si>
  <si>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</si>
  <si>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</si>
  <si>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</si>
  <si>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</si>
  <si>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</si>
  <si>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</si>
  <si>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</si>
  <si>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</si>
  <si>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</si>
  <si>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</si>
  <si>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</si>
  <si>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</si>
  <si>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</si>
  <si>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</si>
  <si>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</si>
  <si>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</si>
  <si>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</si>
  <si>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</si>
  <si>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</si>
  <si>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</si>
  <si>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</si>
  <si>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</si>
  <si>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</si>
  <si>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</si>
  <si>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</si>
  <si>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</si>
  <si>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</si>
  <si>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</si>
  <si>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</si>
  <si>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</si>
  <si>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</si>
  <si>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</si>
  <si>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</si>
  <si>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</si>
  <si>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</si>
  <si>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</si>
  <si>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</si>
  <si>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</si>
  <si>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</si>
  <si>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</si>
  <si>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</si>
  <si>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</si>
  <si>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</si>
  <si>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</si>
  <si>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</si>
  <si>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</si>
  <si>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</si>
  <si>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</si>
  <si>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</si>
  <si>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</si>
  <si>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</si>
  <si>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</si>
  <si>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</si>
  <si>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</si>
  <si>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</si>
  <si>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</si>
  <si>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</si>
  <si>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</si>
  <si>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</si>
  <si>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</si>
  <si>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</si>
  <si>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</si>
  <si>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</si>
  <si>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</si>
  <si>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</si>
  <si>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</si>
  <si>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</si>
  <si>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</si>
  <si>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</si>
  <si>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</si>
  <si>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</si>
  <si>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</si>
  <si>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</si>
  <si>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</si>
  <si>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</si>
  <si>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</si>
  <si>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</si>
  <si>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</si>
  <si>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</si>
  <si>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</si>
  <si>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</si>
  <si>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</si>
  <si>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</si>
  <si>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</si>
  <si>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</si>
  <si>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</si>
  <si>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</si>
  <si>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</si>
  <si>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</si>
  <si>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</si>
  <si>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</si>
  <si>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</si>
  <si>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</si>
  <si>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</si>
  <si>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</si>
  <si>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</si>
  <si>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</si>
  <si>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</si>
  <si>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</si>
  <si>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</si>
  <si>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</si>
  <si>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</si>
  <si>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</si>
  <si>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</si>
  <si>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</si>
  <si>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</si>
  <si>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</si>
  <si>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</si>
  <si>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</si>
  <si>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</si>
  <si>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</si>
  <si>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</si>
  <si>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</si>
  <si>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</si>
  <si>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</si>
  <si>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</si>
  <si>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</si>
  <si>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</si>
  <si>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</si>
  <si>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</si>
  <si>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</si>
  <si>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</si>
  <si>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</si>
  <si>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</si>
  <si>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</si>
  <si>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</si>
  <si>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</si>
  <si>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</si>
  <si>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</si>
  <si>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</si>
  <si>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</si>
  <si>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</si>
  <si>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</si>
  <si>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</si>
  <si>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</si>
  <si>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</si>
  <si>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</si>
  <si>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</si>
  <si>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</si>
  <si>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</si>
  <si>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</si>
  <si>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</si>
  <si>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</si>
  <si>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</si>
  <si>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</si>
  <si>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</si>
  <si>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</si>
  <si>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</si>
  <si>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</si>
  <si>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</si>
  <si>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</si>
  <si>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</si>
  <si>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</si>
  <si>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</si>
  <si>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</si>
  <si>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</si>
  <si>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</si>
  <si>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</si>
  <si>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</si>
  <si>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</si>
  <si>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</si>
  <si>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</si>
  <si>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</si>
  <si>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</si>
  <si>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</si>
  <si>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</si>
  <si>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</si>
  <si>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</si>
  <si>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</si>
  <si>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</si>
  <si>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</si>
  <si>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</si>
  <si>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</si>
  <si>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</si>
  <si>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</si>
  <si>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</si>
  <si>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</si>
  <si>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</si>
  <si>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</si>
  <si>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</si>
  <si>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</si>
  <si>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</si>
  <si>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</si>
  <si>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</si>
  <si>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</si>
  <si>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</si>
  <si>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</si>
  <si>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</si>
  <si>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</si>
  <si>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</si>
  <si>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</si>
  <si>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</si>
  <si>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</si>
  <si>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</si>
  <si>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</si>
  <si>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</si>
  <si>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</si>
  <si>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</si>
  <si>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</si>
  <si>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</si>
  <si>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</si>
  <si>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</si>
  <si>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</si>
  <si>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</si>
  <si>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</si>
  <si>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</si>
  <si>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</si>
  <si>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</si>
  <si>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</si>
  <si>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</si>
  <si>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</si>
  <si>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</si>
  <si>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</si>
  <si>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</si>
  <si>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</si>
  <si>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</si>
  <si>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</si>
  <si>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</si>
  <si>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</si>
  <si>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</si>
  <si>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</si>
  <si>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</si>
  <si>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</si>
  <si>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</si>
  <si>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</si>
  <si>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</si>
  <si>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</si>
  <si>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</si>
  <si>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</si>
  <si>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</si>
  <si>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</si>
  <si>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</si>
  <si>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</si>
  <si>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</si>
  <si>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</si>
  <si>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</si>
  <si>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</si>
  <si>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</si>
  <si>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</si>
  <si>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</si>
  <si>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</si>
  <si>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</si>
  <si>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</si>
  <si>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</si>
  <si>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</si>
  <si>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</si>
  <si>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</si>
  <si>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</si>
  <si>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</si>
  <si>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</si>
  <si>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</si>
  <si>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</si>
  <si>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</si>
  <si>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</si>
  <si>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</si>
  <si>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</si>
  <si>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</si>
  <si>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</si>
  <si>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</si>
  <si>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</si>
  <si>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</si>
  <si>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</si>
  <si>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</si>
  <si>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</si>
  <si>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</si>
  <si>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</si>
  <si>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</si>
  <si>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</si>
  <si>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</si>
  <si>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</si>
  <si>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</si>
  <si>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</si>
  <si>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</si>
  <si>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</si>
  <si>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</si>
  <si>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</si>
  <si>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</si>
  <si>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</si>
  <si>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</si>
  <si>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</si>
  <si>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</si>
  <si>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</si>
  <si>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</si>
  <si>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</si>
  <si>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</si>
  <si>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</si>
  <si>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</si>
  <si>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</si>
  <si>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</si>
  <si>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</si>
  <si>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</si>
  <si>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</si>
  <si>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</si>
  <si>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</si>
  <si>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</si>
  <si>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</si>
  <si>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</si>
  <si>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</si>
  <si>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</si>
  <si>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</si>
  <si>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</si>
  <si>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</si>
  <si>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</si>
  <si>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</si>
  <si>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</si>
  <si>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</si>
  <si>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</si>
  <si>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</si>
  <si>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</si>
  <si>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</si>
  <si>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</si>
  <si>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</si>
  <si>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</si>
  <si>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</si>
  <si>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</si>
  <si>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</si>
  <si>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</si>
  <si>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</si>
  <si>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</si>
  <si>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</si>
  <si>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</si>
  <si>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</si>
  <si>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</si>
  <si>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</si>
  <si>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</si>
  <si>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</si>
  <si>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</si>
  <si>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</si>
  <si>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</si>
  <si>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</si>
  <si>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</si>
  <si>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</si>
  <si>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</si>
  <si>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</si>
  <si>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</si>
  <si>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</si>
  <si>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</si>
  <si>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</si>
  <si>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</si>
  <si>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</si>
  <si>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</si>
  <si>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</si>
  <si>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</si>
  <si>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</si>
  <si>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</si>
  <si>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</si>
  <si>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</si>
  <si>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</si>
  <si>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</si>
  <si>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</si>
  <si>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</si>
  <si>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</si>
  <si>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</si>
  <si>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</si>
  <si>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</si>
  <si>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</si>
  <si>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</si>
  <si>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</si>
  <si>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</si>
  <si>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</si>
  <si>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</si>
  <si>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</si>
  <si>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</si>
  <si>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</si>
  <si>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</si>
  <si>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</si>
  <si>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</si>
  <si>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</si>
  <si>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</si>
  <si>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</si>
  <si>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</si>
  <si>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</si>
  <si>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</si>
  <si>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</si>
  <si>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</si>
  <si>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</si>
  <si>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</si>
  <si>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</si>
  <si>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</si>
  <si>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</si>
  <si>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</si>
  <si>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</si>
  <si>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</si>
  <si>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</si>
  <si>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</si>
  <si>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</si>
  <si>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</si>
  <si>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</si>
  <si>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</si>
  <si>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</si>
  <si>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</si>
  <si>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</si>
  <si>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</si>
  <si>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</si>
  <si>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</si>
  <si>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</si>
  <si>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</si>
  <si>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</si>
  <si>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</si>
  <si>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</si>
  <si>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</si>
  <si>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</si>
  <si>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</si>
  <si>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</si>
  <si>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</si>
  <si>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</si>
  <si>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</si>
  <si>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</si>
  <si>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</si>
  <si>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</si>
  <si>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</si>
  <si>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</si>
  <si>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</si>
  <si>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</si>
  <si>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</si>
  <si>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</si>
  <si>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</si>
  <si>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</si>
  <si>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</si>
  <si>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</si>
  <si>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</si>
  <si>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</si>
  <si>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</si>
  <si>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</si>
  <si>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</si>
  <si>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</si>
  <si>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</si>
  <si>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</si>
  <si>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</si>
  <si>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</si>
  <si>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</si>
  <si>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</si>
  <si>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</si>
  <si>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</si>
  <si>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</si>
  <si>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</si>
  <si>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</si>
  <si>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</si>
  <si>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</si>
  <si>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</si>
  <si>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</si>
  <si>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</si>
  <si>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</si>
  <si>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</si>
  <si>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</si>
  <si>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</si>
  <si>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</si>
  <si>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</si>
  <si>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</si>
  <si>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</si>
  <si>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</si>
  <si>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</si>
  <si>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</si>
  <si>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</si>
  <si>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</si>
  <si>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</si>
  <si>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</si>
  <si>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</si>
  <si>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</si>
  <si>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</si>
  <si>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</si>
  <si>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</si>
  <si>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</si>
  <si>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</si>
  <si>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</si>
  <si>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</si>
  <si>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</si>
  <si>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</si>
  <si>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</si>
  <si>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</si>
  <si>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</si>
  <si>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</si>
  <si>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</si>
  <si>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</si>
  <si>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</si>
  <si>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</si>
  <si>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</si>
  <si>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</si>
  <si>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</si>
  <si>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</si>
  <si>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</si>
  <si>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</si>
  <si>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</si>
  <si>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</si>
  <si>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</si>
  <si>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</si>
  <si>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</si>
  <si>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</si>
  <si>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</si>
  <si>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</si>
  <si>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</si>
  <si>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</si>
  <si>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</si>
  <si>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</si>
  <si>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</si>
  <si>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</si>
  <si>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</si>
  <si>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</si>
  <si>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</si>
  <si>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</si>
  <si>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</si>
  <si>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</si>
  <si>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</si>
  <si>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</si>
  <si>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</si>
  <si>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</si>
  <si>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</si>
  <si>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</si>
  <si>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</si>
  <si>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</si>
  <si>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</si>
  <si>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</si>
  <si>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</si>
  <si>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</si>
  <si>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</si>
  <si>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</si>
  <si>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</si>
  <si>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</si>
  <si>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</si>
  <si>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</si>
  <si>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</si>
  <si>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</si>
  <si>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</si>
  <si>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</si>
  <si>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</si>
  <si>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</si>
  <si>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</si>
  <si>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</si>
  <si>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</si>
  <si>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</si>
  <si>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</si>
  <si>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</si>
  <si>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</si>
  <si>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</si>
  <si>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</si>
  <si>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</si>
  <si>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</si>
  <si>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</si>
  <si>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</si>
  <si>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</si>
  <si>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</si>
  <si>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</si>
  <si>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</si>
  <si>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</si>
  <si>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</si>
  <si>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</si>
  <si>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</si>
  <si>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</si>
  <si>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</si>
  <si>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</si>
  <si>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</si>
  <si>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</si>
  <si>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</si>
  <si>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</si>
  <si>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</si>
  <si>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</si>
  <si>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</si>
  <si>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</si>
  <si>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</si>
  <si>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</si>
  <si>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</si>
  <si>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</si>
  <si>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</si>
  <si>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</si>
  <si>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</si>
  <si>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</si>
  <si>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</si>
  <si>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</si>
  <si>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</si>
  <si>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</si>
  <si>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</si>
  <si>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</si>
  <si>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</si>
  <si>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</si>
  <si>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</si>
  <si>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</si>
  <si>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</si>
  <si>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</si>
  <si>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</si>
  <si>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</si>
  <si>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</si>
  <si>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</si>
  <si>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</si>
  <si>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</si>
  <si>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</si>
  <si>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</si>
  <si>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</si>
  <si>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</si>
  <si>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</si>
  <si>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</si>
  <si>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</si>
  <si>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</si>
  <si>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</si>
  <si>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</si>
  <si>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</si>
  <si>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</si>
  <si>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</si>
  <si>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</si>
  <si>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</si>
  <si>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</si>
  <si>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</si>
  <si>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</si>
  <si>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</si>
  <si>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</si>
  <si>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</si>
  <si>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</si>
  <si>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</si>
  <si>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</si>
  <si>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</si>
  <si>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</si>
  <si>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</si>
  <si>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</si>
  <si>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</si>
  <si>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</si>
  <si>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</si>
  <si>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</si>
  <si>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</si>
  <si>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</si>
  <si>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</si>
  <si>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</si>
  <si>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</si>
  <si>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</si>
  <si>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</si>
  <si>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</si>
  <si>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</si>
  <si>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</si>
  <si>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</si>
  <si>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</si>
  <si>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</si>
  <si>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</si>
  <si>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</si>
  <si>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</si>
  <si>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</si>
  <si>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</si>
  <si>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</si>
  <si>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</si>
  <si>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</si>
  <si>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</si>
  <si>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</si>
  <si>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</si>
  <si>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</si>
  <si>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</si>
  <si>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</si>
  <si>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</si>
  <si>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</si>
  <si>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</si>
  <si>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</si>
  <si>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</si>
  <si>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</si>
  <si>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</si>
  <si>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</si>
  <si>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</si>
  <si>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</si>
  <si>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</si>
  <si>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</si>
  <si>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</si>
  <si>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</si>
  <si>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</si>
  <si>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</si>
  <si>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</si>
  <si>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</si>
  <si>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</si>
  <si>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</si>
  <si>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</si>
  <si>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</si>
  <si>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</si>
  <si>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</si>
  <si>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</si>
  <si>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</si>
  <si>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</si>
  <si>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</si>
  <si>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</si>
  <si>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</si>
  <si>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</si>
  <si>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</si>
  <si>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</si>
  <si>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</si>
  <si>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</si>
  <si>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</si>
  <si>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</si>
  <si>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</si>
  <si>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</si>
  <si>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</si>
  <si>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</si>
  <si>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</si>
  <si>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</si>
  <si>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</si>
  <si>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</si>
  <si>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</si>
  <si>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</si>
  <si>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</si>
  <si>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</si>
  <si>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</si>
  <si>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</si>
  <si>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</si>
  <si>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</si>
  <si>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</si>
  <si>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</si>
  <si>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</si>
  <si>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</si>
  <si>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</si>
  <si>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</si>
  <si>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</si>
  <si>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</si>
  <si>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</si>
  <si>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</si>
  <si>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</si>
  <si>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</si>
  <si>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</si>
  <si>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</si>
  <si>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</si>
  <si>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</si>
  <si>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</si>
  <si>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</si>
  <si>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</si>
  <si>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</si>
  <si>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</si>
  <si>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</si>
  <si>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</si>
  <si>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</si>
  <si>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</si>
  <si>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</si>
  <si>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</si>
  <si>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</si>
  <si>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</si>
  <si>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</si>
  <si>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</si>
  <si>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</si>
  <si>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</si>
  <si>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</si>
  <si>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</si>
  <si>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</si>
  <si>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</si>
  <si>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</si>
  <si>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</si>
  <si>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</si>
  <si>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</si>
  <si>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</si>
  <si>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</si>
  <si>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</si>
  <si>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</si>
  <si>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</si>
  <si>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</si>
  <si>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</si>
  <si>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</si>
  <si>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</si>
  <si>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</si>
  <si>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</si>
  <si>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</si>
  <si>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</si>
  <si>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</si>
  <si>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</si>
  <si>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</si>
  <si>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</si>
  <si>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</si>
  <si>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</si>
  <si>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</si>
  <si>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</si>
  <si>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</si>
  <si>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</si>
  <si>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</si>
  <si>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</si>
  <si>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</si>
  <si>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</si>
  <si>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</si>
  <si>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</si>
  <si>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</si>
  <si>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</si>
  <si>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</si>
  <si>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</si>
  <si>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</si>
  <si>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</si>
  <si>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</si>
  <si>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</si>
  <si>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</si>
  <si>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</si>
  <si>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</si>
  <si>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</si>
  <si>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</si>
  <si>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</si>
  <si>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</si>
  <si>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</si>
  <si>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</si>
  <si>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</si>
  <si>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</si>
  <si>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</si>
  <si>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</si>
  <si>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</si>
  <si>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</si>
  <si>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</si>
  <si>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</si>
  <si>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</si>
  <si>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</si>
  <si>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</si>
  <si>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</si>
  <si>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</si>
  <si>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</si>
  <si>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</si>
  <si>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</si>
  <si>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</si>
  <si>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</si>
  <si>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</si>
  <si>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</si>
  <si>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</si>
  <si>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</si>
  <si>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</si>
  <si>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</si>
  <si>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</si>
  <si>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</si>
  <si>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</si>
  <si>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</si>
  <si>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</si>
  <si>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</si>
  <si>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</si>
  <si>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</si>
  <si>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</si>
  <si>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</si>
  <si>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</si>
  <si>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</si>
  <si>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</si>
  <si>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</si>
  <si>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</si>
  <si>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</si>
  <si>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</si>
  <si>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</si>
  <si>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</si>
  <si>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</si>
  <si>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</si>
  <si>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</si>
  <si>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</si>
  <si>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</si>
  <si>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</si>
  <si>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</si>
  <si>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</si>
  <si>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</si>
  <si>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</si>
  <si>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</si>
  <si>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</si>
  <si>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</si>
  <si>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</si>
  <si>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</si>
  <si>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</si>
  <si>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</si>
  <si>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</si>
  <si>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</si>
  <si>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</si>
  <si>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</si>
  <si>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</si>
  <si>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</si>
  <si>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</si>
  <si>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</si>
  <si>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</si>
  <si>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</si>
  <si>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</si>
  <si>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</si>
  <si>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</si>
  <si>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</si>
  <si>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</si>
  <si>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</si>
  <si>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</si>
  <si>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</si>
  <si>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</si>
  <si>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</si>
  <si>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</si>
  <si>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</si>
  <si>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</si>
  <si>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</si>
  <si>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</si>
  <si>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</si>
  <si>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</si>
  <si>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</si>
  <si>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</si>
  <si>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</si>
  <si>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</si>
  <si>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</si>
  <si>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</si>
  <si>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</si>
  <si>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</si>
  <si>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</si>
  <si>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</si>
  <si>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</si>
  <si>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</si>
  <si>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</si>
  <si>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</si>
  <si>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</si>
  <si>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</si>
  <si>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</si>
  <si>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</si>
  <si>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</si>
  <si>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</si>
  <si>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</si>
  <si>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</si>
  <si>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</si>
  <si>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</si>
  <si>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</si>
  <si>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</si>
  <si>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</si>
  <si>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</si>
  <si>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</si>
  <si>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</si>
  <si>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</si>
  <si>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</si>
  <si>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</si>
  <si>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</si>
  <si>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</si>
  <si>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</si>
  <si>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</si>
  <si>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</si>
  <si>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</si>
  <si>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</si>
  <si>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</si>
  <si>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</si>
  <si>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</si>
  <si>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</si>
  <si>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</si>
  <si>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</si>
  <si>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</si>
  <si>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</si>
  <si>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</si>
  <si>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</si>
  <si>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</si>
  <si>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</si>
  <si>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</si>
  <si>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</si>
  <si>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</si>
  <si>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</si>
  <si>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</si>
  <si>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</si>
  <si>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</si>
  <si>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</si>
  <si>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</si>
  <si>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</si>
  <si>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</si>
  <si>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</si>
  <si>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</si>
  <si>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</si>
  <si>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</si>
  <si>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</si>
  <si>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</si>
  <si>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</si>
  <si>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</si>
  <si>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</si>
  <si>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</si>
  <si>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</si>
  <si>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</si>
  <si>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</si>
  <si>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</si>
  <si>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</si>
  <si>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</si>
  <si>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</si>
  <si>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</si>
  <si>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</si>
  <si>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</si>
  <si>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</si>
  <si>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</si>
  <si>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</si>
  <si>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</si>
  <si>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</si>
  <si>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</si>
  <si>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</si>
  <si>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</si>
  <si>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</si>
  <si>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</si>
  <si>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</si>
  <si>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</si>
  <si>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</si>
  <si>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</si>
  <si>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</si>
  <si>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</si>
  <si>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</si>
  <si>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</si>
  <si>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</si>
  <si>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</si>
  <si>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</si>
  <si>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</si>
  <si>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</si>
  <si>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</si>
  <si>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</si>
  <si>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</si>
  <si>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</si>
  <si>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</si>
  <si>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</si>
  <si>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</si>
  <si>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</si>
  <si>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</si>
  <si>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</si>
  <si>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</si>
  <si>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</si>
  <si>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</si>
  <si>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</si>
  <si>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</si>
  <si>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</si>
  <si>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</si>
  <si>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</si>
  <si>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</si>
  <si>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</si>
  <si>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</si>
  <si>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</si>
  <si>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</si>
  <si>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</si>
  <si>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</si>
  <si>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</si>
  <si>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</si>
  <si>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</si>
  <si>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</si>
  <si>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</si>
  <si>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</si>
  <si>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</si>
  <si>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</si>
  <si>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</si>
  <si>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</si>
  <si>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</si>
  <si>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</si>
  <si>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</si>
  <si>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</si>
  <si>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</si>
  <si>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</si>
  <si>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</si>
  <si>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</si>
  <si>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</si>
  <si>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</si>
  <si>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</si>
  <si>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</si>
  <si>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</si>
  <si>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</si>
  <si>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</si>
  <si>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</si>
  <si>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</si>
  <si>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</si>
  <si>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</si>
  <si>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</si>
  <si>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</si>
  <si>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</si>
  <si>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</si>
  <si>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</si>
  <si>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</si>
  <si>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</si>
  <si>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</si>
  <si>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</si>
  <si>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</si>
  <si>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</si>
  <si>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</si>
  <si>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</si>
  <si>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</si>
  <si>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</si>
  <si>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</si>
  <si>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</si>
  <si>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</si>
  <si>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</si>
  <si>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</si>
  <si>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</si>
  <si>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</si>
  <si>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</si>
  <si>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</si>
  <si>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</si>
  <si>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</si>
  <si>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</si>
  <si>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</si>
  <si>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</si>
  <si>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</si>
  <si>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</si>
  <si>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</si>
  <si>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</si>
  <si>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</si>
  <si>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</si>
  <si>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</si>
  <si>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</si>
  <si>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</si>
  <si>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</si>
  <si>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</si>
  <si>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</si>
  <si>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</si>
  <si>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</si>
  <si>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</si>
  <si>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</si>
  <si>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</si>
  <si>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</si>
  <si>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</si>
  <si>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</si>
  <si>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</si>
  <si>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</si>
  <si>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</si>
  <si>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</si>
  <si>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</si>
  <si>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</si>
  <si>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</si>
  <si>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</si>
  <si>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</si>
  <si>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</si>
  <si>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</si>
  <si>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</si>
  <si>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</si>
  <si>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</si>
  <si>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</si>
  <si>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</si>
  <si>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</si>
  <si>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</si>
  <si>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</si>
  <si>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</si>
  <si>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</si>
  <si>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</si>
  <si>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</si>
  <si>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</si>
  <si>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</si>
  <si>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</si>
  <si>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</si>
  <si>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</si>
  <si>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</si>
  <si>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</si>
  <si>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</si>
  <si>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</si>
  <si>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</si>
  <si>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</si>
  <si>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</si>
  <si>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</si>
  <si>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</si>
  <si>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</si>
  <si>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</si>
  <si>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</si>
  <si>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</si>
  <si>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</si>
  <si>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</si>
  <si>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</si>
  <si>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</si>
  <si>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</si>
  <si>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</si>
  <si>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</si>
  <si>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</si>
  <si>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</si>
  <si>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</si>
  <si>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</si>
  <si>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</si>
  <si>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</si>
  <si>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</si>
  <si>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</si>
  <si>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</si>
  <si>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</si>
  <si>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</si>
  <si>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</si>
  <si>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</si>
  <si>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</si>
  <si>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</si>
  <si>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</si>
  <si>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</si>
  <si>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</si>
  <si>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</si>
  <si>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</si>
  <si>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</si>
  <si>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</si>
  <si>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</si>
  <si>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</si>
  <si>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</si>
  <si>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</si>
  <si>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</si>
  <si>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</si>
  <si>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</si>
  <si>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</si>
  <si>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</si>
  <si>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</si>
  <si>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</si>
  <si>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</si>
  <si>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</si>
  <si>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</si>
  <si>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</si>
  <si>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</si>
  <si>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</si>
  <si>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</si>
  <si>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</si>
  <si>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</si>
  <si>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</si>
  <si>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</si>
  <si>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</si>
  <si>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</si>
  <si>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</si>
  <si>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</si>
  <si>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</si>
  <si>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</si>
  <si>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</si>
  <si>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</si>
  <si>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</si>
  <si>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</si>
  <si>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</si>
  <si>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</si>
  <si>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</si>
  <si>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</si>
  <si>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</si>
  <si>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</si>
  <si>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</si>
  <si>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</si>
  <si>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</si>
  <si>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</si>
  <si>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</si>
  <si>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</si>
  <si>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</si>
  <si>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</si>
  <si>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</si>
  <si>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</si>
  <si>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</si>
  <si>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</si>
  <si>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</si>
  <si>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</si>
  <si>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</si>
  <si>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</si>
  <si>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</si>
  <si>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</si>
  <si>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</si>
  <si>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</si>
  <si>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</si>
  <si>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</si>
  <si>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</si>
  <si>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</si>
  <si>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</si>
  <si>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</si>
  <si>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</si>
  <si>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</si>
  <si>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</si>
  <si>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</si>
  <si>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</si>
  <si>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</si>
  <si>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</si>
  <si>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</si>
  <si>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</si>
  <si>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</si>
  <si>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</si>
  <si>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</si>
  <si>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</si>
  <si>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</si>
  <si>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</si>
  <si>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</si>
  <si>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</si>
  <si>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</si>
  <si>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</si>
  <si>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</si>
  <si>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</si>
  <si>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</si>
  <si>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</si>
  <si>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</si>
  <si>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</si>
  <si>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</si>
  <si>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</si>
  <si>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</si>
  <si>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</si>
  <si>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</si>
  <si>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</si>
  <si>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</si>
  <si>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</si>
  <si>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</si>
  <si>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</si>
  <si>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</si>
  <si>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</si>
  <si>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</si>
  <si>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</si>
  <si>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</si>
  <si>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</si>
  <si>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</si>
  <si>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</si>
  <si>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</si>
  <si>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</si>
  <si>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</si>
  <si>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</si>
  <si>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</si>
  <si>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</si>
  <si>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</si>
  <si>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</si>
  <si>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</si>
  <si>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</si>
  <si>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</si>
  <si>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</si>
  <si>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</si>
  <si>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</si>
  <si>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</si>
  <si>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</si>
  <si>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</si>
  <si>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</si>
  <si>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</si>
  <si>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</si>
  <si>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</si>
  <si>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</si>
  <si>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</si>
  <si>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</si>
  <si>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</si>
  <si>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</si>
  <si>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</si>
  <si>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</si>
  <si>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</si>
  <si>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</si>
  <si>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</si>
  <si>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</si>
  <si>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</si>
  <si>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</si>
  <si>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</si>
  <si>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</si>
  <si>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</si>
  <si>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</si>
  <si>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</si>
  <si>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</si>
  <si>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</si>
  <si>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</si>
  <si>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</si>
  <si>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</si>
  <si>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</si>
  <si>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</si>
  <si>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</si>
  <si>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</si>
  <si>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</si>
  <si>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</si>
  <si>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</si>
  <si>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</si>
  <si>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</si>
  <si>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</si>
  <si>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</si>
  <si>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</si>
  <si>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</si>
  <si>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</si>
  <si>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</si>
  <si>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</si>
  <si>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</si>
  <si>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</si>
  <si>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</si>
  <si>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</si>
  <si>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</si>
  <si>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</si>
  <si>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</si>
  <si>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</si>
  <si>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</si>
  <si>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</si>
  <si>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</si>
  <si>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</si>
  <si>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</si>
  <si>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</si>
  <si>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</si>
  <si>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</si>
  <si>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</si>
  <si>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</si>
  <si>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</si>
  <si>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</si>
  <si>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</si>
  <si>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</si>
  <si>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</si>
  <si>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</si>
  <si>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</si>
  <si>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</si>
  <si>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</si>
  <si>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</si>
  <si>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</si>
  <si>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</si>
  <si>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</si>
  <si>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</si>
  <si>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</si>
  <si>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</si>
  <si>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</si>
  <si>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</si>
  <si>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</si>
  <si>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</si>
  <si>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</si>
  <si>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</si>
  <si>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</si>
  <si>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</si>
  <si>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</si>
  <si>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</si>
  <si>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</si>
  <si>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</si>
  <si>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</si>
  <si>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</si>
  <si>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</si>
  <si>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</si>
  <si>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</si>
  <si>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</si>
  <si>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</si>
  <si>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</si>
  <si>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</si>
  <si>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</si>
  <si>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</si>
  <si>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</si>
  <si>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</si>
  <si>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</si>
  <si>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</si>
  <si>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</si>
  <si>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</si>
  <si>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</si>
  <si>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</si>
  <si>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</si>
  <si>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</si>
  <si>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</si>
  <si>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</si>
  <si>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</si>
  <si>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</si>
  <si>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</si>
  <si>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</si>
  <si>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</si>
  <si>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</si>
  <si>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</si>
  <si>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</si>
  <si>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</si>
  <si>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</si>
  <si>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</si>
  <si>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</si>
  <si>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</si>
  <si>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</si>
  <si>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</si>
  <si>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</si>
  <si>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</si>
  <si>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</si>
  <si>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</si>
  <si>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</si>
  <si>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</si>
  <si>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</si>
  <si>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</si>
  <si>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</si>
  <si>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</si>
  <si>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</si>
  <si>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</si>
  <si>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</si>
  <si>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</si>
  <si>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</si>
  <si>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</si>
  <si>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</si>
  <si>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</si>
  <si>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</si>
  <si>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</si>
  <si>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</si>
  <si>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</si>
  <si>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</si>
  <si>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</si>
  <si>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</si>
  <si>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</si>
  <si>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</si>
  <si>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</si>
  <si>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</si>
  <si>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</si>
  <si>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</si>
  <si>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</si>
  <si>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</si>
  <si>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</si>
  <si>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</si>
  <si>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</si>
  <si>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</si>
  <si>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</si>
  <si>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</si>
  <si>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</si>
  <si>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</si>
  <si>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</si>
  <si>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</si>
  <si>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</si>
  <si>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</si>
  <si>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</si>
  <si>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</si>
  <si>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</si>
  <si>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</si>
  <si>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</si>
  <si>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</si>
  <si>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</si>
  <si>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</si>
  <si>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</si>
  <si>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</si>
  <si>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</si>
  <si>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</si>
  <si>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</si>
  <si>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</si>
  <si>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</si>
  <si>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</si>
  <si>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</si>
  <si>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</si>
  <si>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</si>
  <si>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</si>
  <si>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</si>
  <si>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</si>
  <si>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</si>
  <si>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</si>
  <si>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</si>
  <si>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</si>
  <si>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</si>
  <si>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</si>
  <si>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</si>
  <si>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</si>
  <si>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</si>
  <si>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</si>
  <si>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</si>
  <si>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</si>
  <si>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</si>
  <si>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</si>
  <si>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</si>
  <si>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</si>
  <si>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</si>
  <si>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</si>
  <si>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</si>
  <si>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</si>
  <si>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</si>
  <si>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</si>
  <si>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</si>
  <si>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</si>
  <si>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</si>
  <si>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</si>
  <si>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</si>
  <si>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</si>
  <si>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</si>
  <si>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</si>
  <si>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</si>
  <si>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</si>
  <si>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</si>
  <si>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</si>
  <si>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</si>
  <si>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</si>
  <si>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</si>
  <si>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</si>
  <si>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</si>
  <si>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</si>
  <si>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</si>
  <si>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</si>
  <si>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</si>
  <si>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</si>
  <si>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</si>
  <si>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</si>
  <si>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</si>
  <si>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</si>
  <si>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</si>
  <si>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</si>
  <si>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</si>
  <si>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</si>
  <si>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</si>
  <si>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</si>
  <si>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</si>
  <si>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</si>
  <si>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</si>
  <si>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</si>
  <si>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</si>
  <si>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</si>
  <si>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</si>
  <si>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</si>
  <si>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</si>
  <si>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</si>
  <si>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</si>
  <si>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</si>
  <si>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</si>
  <si>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</si>
  <si>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</si>
  <si>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</si>
  <si>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</si>
  <si>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</si>
  <si>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</si>
  <si>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</si>
  <si>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</si>
  <si>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</si>
  <si>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</si>
  <si>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</si>
  <si>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</si>
  <si>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</si>
  <si>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</si>
  <si>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</si>
  <si>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</si>
  <si>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</si>
  <si>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</si>
  <si>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</si>
  <si>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</si>
  <si>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</si>
  <si>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</si>
  <si>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</si>
  <si>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</si>
  <si>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</si>
  <si>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</si>
  <si>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</si>
  <si>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</si>
  <si>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</si>
  <si>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</si>
  <si>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</si>
  <si>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</si>
  <si>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</si>
  <si>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</si>
  <si>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</si>
  <si>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</si>
  <si>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</si>
  <si>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</si>
  <si>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</si>
  <si>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</si>
  <si>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</si>
  <si>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</si>
  <si>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</si>
  <si>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</si>
  <si>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</si>
  <si>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</si>
  <si>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</si>
  <si>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</si>
  <si>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</si>
  <si>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</si>
  <si>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</si>
  <si>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</si>
  <si>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</si>
  <si>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</si>
  <si>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</si>
  <si>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</si>
  <si>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</si>
  <si>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</si>
  <si>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</si>
  <si>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</si>
  <si>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</si>
  <si>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</si>
  <si>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</si>
  <si>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</si>
  <si>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</si>
  <si>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</si>
  <si>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</si>
  <si>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</si>
  <si>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</si>
  <si>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</si>
  <si>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</si>
  <si>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</si>
  <si>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</si>
  <si>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</si>
  <si>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</si>
  <si>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</si>
  <si>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</si>
  <si>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</si>
  <si>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</si>
  <si>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</si>
  <si>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</si>
  <si>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</si>
  <si>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</si>
  <si>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</si>
  <si>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</si>
  <si>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</si>
  <si>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</si>
  <si>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</si>
  <si>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</si>
  <si>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</si>
  <si>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</si>
  <si>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</si>
  <si>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</si>
  <si>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</si>
  <si>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</si>
  <si>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</si>
  <si>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</si>
  <si>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</si>
  <si>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</si>
  <si>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</si>
  <si>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</si>
  <si>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</si>
  <si>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</si>
  <si>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</si>
  <si>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</si>
  <si>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</si>
  <si>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</si>
  <si>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</si>
  <si>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</si>
  <si>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</si>
  <si>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</si>
  <si>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</si>
  <si>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</si>
  <si>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</si>
  <si>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</si>
  <si>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</si>
  <si>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</si>
  <si>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</si>
  <si>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</si>
  <si>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</si>
  <si>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</si>
  <si>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</si>
  <si>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</si>
  <si>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</si>
  <si>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</si>
  <si>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</si>
  <si>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</si>
  <si>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</si>
  <si>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</si>
  <si>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</si>
  <si>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</si>
  <si>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</si>
  <si>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</si>
  <si>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</si>
  <si>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</si>
  <si>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</si>
  <si>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</si>
  <si>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</si>
  <si>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</si>
  <si>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</si>
  <si>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</si>
  <si>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</si>
  <si>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</si>
  <si>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</si>
  <si>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</si>
  <si>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</si>
  <si>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</si>
  <si>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</si>
  <si>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</si>
  <si>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</si>
  <si>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</si>
  <si>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</si>
  <si>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</si>
  <si>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</si>
  <si>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</si>
  <si>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</si>
  <si>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</si>
  <si>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</si>
  <si>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</si>
  <si>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</si>
  <si>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</si>
  <si>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</si>
  <si>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</si>
  <si>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</si>
  <si>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</si>
  <si>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</si>
  <si>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</si>
  <si>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</si>
  <si>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</si>
  <si>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</si>
  <si>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</si>
  <si>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</si>
  <si>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</si>
  <si>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</si>
  <si>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</si>
  <si>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</si>
  <si>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</si>
  <si>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</si>
  <si>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</si>
  <si>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</si>
  <si>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</si>
  <si>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</si>
  <si>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</si>
  <si>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</si>
  <si>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</si>
  <si>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</si>
  <si>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</si>
  <si>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</si>
  <si>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</si>
  <si>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</si>
  <si>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</si>
  <si>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</si>
  <si>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</si>
  <si>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</si>
  <si>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</si>
  <si>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</si>
  <si>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</si>
  <si>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</si>
  <si>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</si>
  <si>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</si>
  <si>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</si>
  <si>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</si>
  <si>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</si>
  <si>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</si>
  <si>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</si>
  <si>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</si>
  <si>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</si>
  <si>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</si>
  <si>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</si>
  <si>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</si>
  <si>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</si>
  <si>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</si>
  <si>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</si>
  <si>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</si>
  <si>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</si>
  <si>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</si>
  <si>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</si>
  <si>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</si>
  <si>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</si>
  <si>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</si>
  <si>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</si>
  <si>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</si>
  <si>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</si>
  <si>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</si>
  <si>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</si>
  <si>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</si>
  <si>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</si>
  <si>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</si>
  <si>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</si>
  <si>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</si>
  <si>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</si>
  <si>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</si>
  <si>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</si>
  <si>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</si>
  <si>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</si>
  <si>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</si>
  <si>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</si>
  <si>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</si>
  <si>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</si>
  <si>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</si>
  <si>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</si>
  <si>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</si>
  <si>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</si>
  <si>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</si>
  <si>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</si>
  <si>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</si>
  <si>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</si>
  <si>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</si>
  <si>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</si>
  <si>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</si>
  <si>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</si>
  <si>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</si>
  <si>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</si>
  <si>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</si>
  <si>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</si>
  <si>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</si>
  <si>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</si>
  <si>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</si>
  <si>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</si>
  <si>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</si>
  <si>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</si>
  <si>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</si>
  <si>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</si>
  <si>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</si>
  <si>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</si>
  <si>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</si>
  <si>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</si>
  <si>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</si>
  <si>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</si>
  <si>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</si>
  <si>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</si>
  <si>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</si>
  <si>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</si>
  <si>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</si>
  <si>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</si>
  <si>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</si>
  <si>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</si>
  <si>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</si>
  <si>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</si>
  <si>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</si>
  <si>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</si>
  <si>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</si>
  <si>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</si>
  <si>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</si>
  <si>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</si>
  <si>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</si>
  <si>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</si>
  <si>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</si>
  <si>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</si>
  <si>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</si>
  <si>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</si>
  <si>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</si>
  <si>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</si>
  <si>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</si>
  <si>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</si>
  <si>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</si>
  <si>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</si>
  <si>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</si>
  <si>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</si>
  <si>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</si>
  <si>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</si>
  <si>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</si>
  <si>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</si>
  <si>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</si>
  <si>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</si>
  <si>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</si>
  <si>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</si>
  <si>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</si>
  <si>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</si>
  <si>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</si>
  <si>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</si>
  <si>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</si>
  <si>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</si>
  <si>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</si>
  <si>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</si>
  <si>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</si>
  <si>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</si>
  <si>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</si>
  <si>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</si>
  <si>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</si>
  <si>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</si>
  <si>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</si>
  <si>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</si>
  <si>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</si>
  <si>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</si>
  <si>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</si>
  <si>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</si>
  <si>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</si>
  <si>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</si>
  <si>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</si>
  <si>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</si>
  <si>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</si>
  <si>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</si>
  <si>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</si>
  <si>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</si>
  <si>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</si>
  <si>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</si>
  <si>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</si>
  <si>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</si>
  <si>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</si>
  <si>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</si>
  <si>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</si>
  <si>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</si>
  <si>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</si>
  <si>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</si>
  <si>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</si>
  <si>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</si>
  <si>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</si>
  <si>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</si>
  <si>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</si>
  <si>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</si>
  <si>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</si>
  <si>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</si>
  <si>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</si>
  <si>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</si>
  <si>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</si>
  <si>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</si>
  <si>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</si>
  <si>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</si>
  <si>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</si>
  <si>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</si>
  <si>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</si>
  <si>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</si>
  <si>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</si>
  <si>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</si>
  <si>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</si>
  <si>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</si>
  <si>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</si>
  <si>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</si>
  <si>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</si>
  <si>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</si>
  <si>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</si>
  <si>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</si>
  <si>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</si>
  <si>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</si>
  <si>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</si>
  <si>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</si>
  <si>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</si>
  <si>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</si>
  <si>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</si>
  <si>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</si>
  <si>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</si>
  <si>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</si>
  <si>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</si>
  <si>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</si>
  <si>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</si>
  <si>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</si>
  <si>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</si>
  <si>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</si>
  <si>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</si>
  <si>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</si>
  <si>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</si>
  <si>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</si>
  <si>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</si>
  <si>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</si>
  <si>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</si>
  <si>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</si>
  <si>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</si>
  <si>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</si>
  <si>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</si>
  <si>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</si>
  <si>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</si>
  <si>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</si>
  <si>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</si>
  <si>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</si>
  <si>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</si>
  <si>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</si>
  <si>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</si>
  <si>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</si>
  <si>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</si>
  <si>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</si>
  <si>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</si>
  <si>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</si>
  <si>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</si>
  <si>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</si>
  <si>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</si>
  <si>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</si>
  <si>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</si>
  <si>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</si>
  <si>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</si>
  <si>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</si>
  <si>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</si>
  <si>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</si>
  <si>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</si>
  <si>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</si>
  <si>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</si>
  <si>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</si>
  <si>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</si>
  <si>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</si>
  <si>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</si>
  <si>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</si>
  <si>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</si>
  <si>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</si>
  <si>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</si>
  <si>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</si>
  <si>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</si>
  <si>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</si>
  <si>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</si>
  <si>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</si>
  <si>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</si>
  <si>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</si>
  <si>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</si>
  <si>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</si>
  <si>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</si>
  <si>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</si>
  <si>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</si>
  <si>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</si>
  <si>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</si>
  <si>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</si>
  <si>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</si>
  <si>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</si>
  <si>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</si>
  <si>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</si>
  <si>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</si>
  <si>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</si>
  <si>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</si>
  <si>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</si>
  <si>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</si>
  <si>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</si>
  <si>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</si>
  <si>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</si>
  <si>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</si>
  <si>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</si>
  <si>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</si>
  <si>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</si>
  <si>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</si>
  <si>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</si>
  <si>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</si>
  <si>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</si>
  <si>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</si>
  <si>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</si>
  <si>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</si>
  <si>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</si>
  <si>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</si>
  <si>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</si>
  <si>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</si>
  <si>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</si>
  <si>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</si>
  <si>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</si>
  <si>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</si>
  <si>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</si>
  <si>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</si>
  <si>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</si>
  <si>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</si>
  <si>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</si>
  <si>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</si>
  <si>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</si>
  <si>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</si>
  <si>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</si>
  <si>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</si>
  <si>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</si>
  <si>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</si>
  <si>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</si>
  <si>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</si>
  <si>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</si>
  <si>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</si>
  <si>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</si>
  <si>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</si>
  <si>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</si>
  <si>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</si>
  <si>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</si>
  <si>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</si>
  <si>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</si>
  <si>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</si>
  <si>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</si>
  <si>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</si>
  <si>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</si>
  <si>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</si>
  <si>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</si>
  <si>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</si>
  <si>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</si>
  <si>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</si>
  <si>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</si>
  <si>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</si>
  <si>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</si>
  <si>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</si>
  <si>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</si>
  <si>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</si>
  <si>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</si>
  <si>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</si>
  <si>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</si>
  <si>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</si>
  <si>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</si>
  <si>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</si>
  <si>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</si>
  <si>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</si>
  <si>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</si>
  <si>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</si>
  <si>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</si>
  <si>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</si>
  <si>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</si>
  <si>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</si>
  <si>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</si>
  <si>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</si>
  <si>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</si>
  <si>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</si>
  <si>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</si>
  <si>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</si>
  <si>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</si>
  <si>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</si>
  <si>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</si>
  <si>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</si>
  <si>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</si>
  <si>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</si>
  <si>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</si>
  <si>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</si>
  <si>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</si>
  <si>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</si>
  <si>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</si>
  <si>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</si>
  <si>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</si>
  <si>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</si>
  <si>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</si>
  <si>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</si>
  <si>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</si>
  <si>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</si>
  <si>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</si>
  <si>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</si>
  <si>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</si>
  <si>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</si>
  <si>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</si>
  <si>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</si>
  <si>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</si>
  <si>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</si>
  <si>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</si>
  <si>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</si>
  <si>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</si>
  <si>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</si>
  <si>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</si>
  <si>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</si>
  <si>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</si>
  <si>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</si>
  <si>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</si>
  <si>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</si>
  <si>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</si>
  <si>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</si>
  <si>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</si>
  <si>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</si>
  <si>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</si>
  <si>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</si>
  <si>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</si>
  <si>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</si>
  <si>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</si>
  <si>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</si>
  <si>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</si>
  <si>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</si>
  <si>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</si>
  <si>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</si>
  <si>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</si>
  <si>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</si>
  <si>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</si>
  <si>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</si>
  <si>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</si>
  <si>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</si>
  <si>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</si>
  <si>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</si>
  <si>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</si>
  <si>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</si>
  <si>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</si>
  <si>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</si>
  <si>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</si>
  <si>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</si>
  <si>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</si>
  <si>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</si>
  <si>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</si>
  <si>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</si>
  <si>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</si>
  <si>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</si>
  <si>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</si>
  <si>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</si>
  <si>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</si>
  <si>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</si>
  <si>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</si>
  <si>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</si>
  <si>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</si>
  <si>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</si>
  <si>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</si>
  <si>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</si>
  <si>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</si>
  <si>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</si>
  <si>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</si>
  <si>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</si>
  <si>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</si>
  <si>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</si>
  <si>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</si>
  <si>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</si>
  <si>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</si>
  <si>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</si>
  <si>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</si>
  <si>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</si>
  <si>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</si>
  <si>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</si>
  <si>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</si>
  <si>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</si>
  <si>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</si>
  <si>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</si>
  <si>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</si>
  <si>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</si>
  <si>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</si>
  <si>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</si>
  <si>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</si>
  <si>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</si>
  <si>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</si>
  <si>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</si>
  <si>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</si>
  <si>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</si>
  <si>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</si>
  <si>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</si>
  <si>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</si>
  <si>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</si>
  <si>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</si>
  <si>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</si>
  <si>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</si>
  <si>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</si>
  <si>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</si>
  <si>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</si>
  <si>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</si>
  <si>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</si>
  <si>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</si>
  <si>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</si>
  <si>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</si>
  <si>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</si>
  <si>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</si>
  <si>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</si>
  <si>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</si>
  <si>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</si>
  <si>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</si>
  <si>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</si>
  <si>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</si>
  <si>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</si>
  <si>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</si>
  <si>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</si>
  <si>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</si>
  <si>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</si>
  <si>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</si>
  <si>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</si>
  <si>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</si>
  <si>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</si>
  <si>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</si>
  <si>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</si>
  <si>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</si>
  <si>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</si>
  <si>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</si>
  <si>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</si>
  <si>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</si>
  <si>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</si>
  <si>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</si>
  <si>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</si>
  <si>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</si>
  <si>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</si>
  <si>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</si>
  <si>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</si>
  <si>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</si>
  <si>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</si>
  <si>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</si>
  <si>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</si>
  <si>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</si>
  <si>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</si>
  <si>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</si>
  <si>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</si>
  <si>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</si>
  <si>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</si>
  <si>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</si>
  <si>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</si>
  <si>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</si>
  <si>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</si>
  <si>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</si>
  <si>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</si>
  <si>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</si>
  <si>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</si>
  <si>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</si>
  <si>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</si>
  <si>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</si>
  <si>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</si>
  <si>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</si>
  <si>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</si>
  <si>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</si>
  <si>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</si>
  <si>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</si>
  <si>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</si>
  <si>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</si>
  <si>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</si>
  <si>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</si>
  <si>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</si>
  <si>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</si>
  <si>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</si>
  <si>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</si>
  <si>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</si>
  <si>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</si>
  <si>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</si>
  <si>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</si>
  <si>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</si>
  <si>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</si>
  <si>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</si>
  <si>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</si>
  <si>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</si>
  <si>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</si>
  <si>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</si>
  <si>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</si>
  <si>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</si>
  <si>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</si>
  <si>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</si>
  <si>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</si>
  <si>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</si>
  <si>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</si>
  <si>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</si>
  <si>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</si>
  <si>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</si>
  <si>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</si>
  <si>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</si>
  <si>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</si>
  <si>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</si>
  <si>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</si>
  <si>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</si>
  <si>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</si>
  <si>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</si>
  <si>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</si>
  <si>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</si>
  <si>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</si>
  <si>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</si>
  <si>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</si>
  <si>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</si>
  <si>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</si>
  <si>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</si>
  <si>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</si>
  <si>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</si>
  <si>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</si>
  <si>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</si>
  <si>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</si>
  <si>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</si>
  <si>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</si>
  <si>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</si>
  <si>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</si>
  <si>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</si>
  <si>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</si>
  <si>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</si>
  <si>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</si>
  <si>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</si>
  <si>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</si>
  <si>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</si>
  <si>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</si>
  <si>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</si>
  <si>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</si>
  <si>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</si>
  <si>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</si>
  <si>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</si>
  <si>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</si>
  <si>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</si>
  <si>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</si>
  <si>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</si>
  <si>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</si>
  <si>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</si>
  <si>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</si>
  <si>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</si>
  <si>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</si>
  <si>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</si>
  <si>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</si>
  <si>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</si>
  <si>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</si>
  <si>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</si>
  <si>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</si>
  <si>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</si>
  <si>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</si>
  <si>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</si>
  <si>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</si>
  <si>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</si>
  <si>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</si>
  <si>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</si>
  <si>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</si>
  <si>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</si>
  <si>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</si>
  <si>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</si>
  <si>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</si>
  <si>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</si>
  <si>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</si>
  <si>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</si>
  <si>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</si>
  <si>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</si>
  <si>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</si>
  <si>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</si>
  <si>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</si>
  <si>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</si>
  <si>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</si>
  <si>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</si>
  <si>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</si>
  <si>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</si>
  <si>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</si>
  <si>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</si>
  <si>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</si>
  <si>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</si>
  <si>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</si>
  <si>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</si>
  <si>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</si>
  <si>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</si>
  <si>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</si>
  <si>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</si>
  <si>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</si>
  <si>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</si>
  <si>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</si>
  <si>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</si>
  <si>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</si>
  <si>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</si>
  <si>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</si>
  <si>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</si>
  <si>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</si>
  <si>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</si>
  <si>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</si>
  <si>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</si>
  <si>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</si>
  <si>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</si>
  <si>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</si>
  <si>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</si>
  <si>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</si>
  <si>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</si>
  <si>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</si>
  <si>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</si>
  <si>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</si>
  <si>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</si>
  <si>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</si>
  <si>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</si>
  <si>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</si>
  <si>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</si>
  <si>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</si>
  <si>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</si>
  <si>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</si>
  <si>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</si>
  <si>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</si>
  <si>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</si>
  <si>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</si>
  <si>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</si>
  <si>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</si>
  <si>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</si>
  <si>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</si>
  <si>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</si>
  <si>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</si>
  <si>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</si>
  <si>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</si>
  <si>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</si>
  <si>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</si>
  <si>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</si>
  <si>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</si>
  <si>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</si>
  <si>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</si>
  <si>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</si>
  <si>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</si>
  <si>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</si>
  <si>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</si>
  <si>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</si>
  <si>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</si>
  <si>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</si>
  <si>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</si>
  <si>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</si>
  <si>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</si>
  <si>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</si>
  <si>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</si>
  <si>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</si>
  <si>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</si>
  <si>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</si>
  <si>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</si>
  <si>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</si>
  <si>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</si>
  <si>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</si>
  <si>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</si>
  <si>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</si>
  <si>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</si>
  <si>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</si>
  <si>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</si>
  <si>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</si>
  <si>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</si>
  <si>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</si>
  <si>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</si>
  <si>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</si>
  <si>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</si>
  <si>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</si>
  <si>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</si>
  <si>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</si>
  <si>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</si>
  <si>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</si>
  <si>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</si>
  <si>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</si>
  <si>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</si>
  <si>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</si>
  <si>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</si>
  <si>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</si>
  <si>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</si>
  <si>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</si>
  <si>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</si>
  <si>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</si>
  <si>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</si>
  <si>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</si>
  <si>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</si>
  <si>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</si>
  <si>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</si>
  <si>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</si>
  <si>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</si>
  <si>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</si>
  <si>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</si>
  <si>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</si>
  <si>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</si>
  <si>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</si>
  <si>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</si>
  <si>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</si>
  <si>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</si>
  <si>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</si>
  <si>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</si>
  <si>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</si>
  <si>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</si>
  <si>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</si>
  <si>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</si>
  <si>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</si>
  <si>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</si>
  <si>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</si>
  <si>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</si>
  <si>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</si>
  <si>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</si>
  <si>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</si>
  <si>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</si>
  <si>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</si>
  <si>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</si>
  <si>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</si>
  <si>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</si>
  <si>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</si>
  <si>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</si>
  <si>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</si>
  <si>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</si>
  <si>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</si>
  <si>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</si>
  <si>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</si>
  <si>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</si>
  <si>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</si>
  <si>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</si>
  <si>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</si>
  <si>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</si>
  <si>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</si>
  <si>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</si>
  <si>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</si>
  <si>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</si>
  <si>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</si>
  <si>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</si>
  <si>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</si>
  <si>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</si>
  <si>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</si>
  <si>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</si>
  <si>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</si>
  <si>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</si>
  <si>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</si>
  <si>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</si>
  <si>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</si>
  <si>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</si>
  <si>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</si>
  <si>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</si>
  <si>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</si>
  <si>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</si>
  <si>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</si>
  <si>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</si>
  <si>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</si>
  <si>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</si>
  <si>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</si>
  <si>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</si>
  <si>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</si>
  <si>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</si>
  <si>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</si>
  <si>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</si>
  <si>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</si>
  <si>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</si>
  <si>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</si>
  <si>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</si>
  <si>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</si>
  <si>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</si>
  <si>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</si>
  <si>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</si>
  <si>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</si>
  <si>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</si>
  <si>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</si>
  <si>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</si>
  <si>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</si>
  <si>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</si>
  <si>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</si>
  <si>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</si>
  <si>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</si>
  <si>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</si>
  <si>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</si>
  <si>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</si>
  <si>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</si>
  <si>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</si>
  <si>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</si>
  <si>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</si>
  <si>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</si>
  <si>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</si>
  <si>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</si>
  <si>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</si>
  <si>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</si>
  <si>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</si>
  <si>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</si>
  <si>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</si>
  <si>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</si>
  <si>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</si>
  <si>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</si>
  <si>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</si>
  <si>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</si>
  <si>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</si>
  <si>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</si>
  <si>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</si>
  <si>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</si>
  <si>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</si>
  <si>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</si>
  <si>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</si>
  <si>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</si>
  <si>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</si>
  <si>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</si>
  <si>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</si>
  <si>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</si>
  <si>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</si>
  <si>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</si>
  <si>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</si>
  <si>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</si>
  <si>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</si>
  <si>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</si>
  <si>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</si>
  <si>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</si>
  <si>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</si>
  <si>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</si>
  <si>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</si>
  <si>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</si>
  <si>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</si>
  <si>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</si>
  <si>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</si>
  <si>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</si>
  <si>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</si>
  <si>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</si>
  <si>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</si>
  <si>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</si>
  <si>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</si>
  <si>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</si>
  <si>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</si>
  <si>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</si>
  <si>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</si>
  <si>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</si>
  <si>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</si>
  <si>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</si>
  <si>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</si>
  <si>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</si>
  <si>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</si>
  <si>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</si>
  <si>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</si>
  <si>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</si>
  <si>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</si>
  <si>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</si>
  <si>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</si>
  <si>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</si>
  <si>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</si>
  <si>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</si>
  <si>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</si>
  <si>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</si>
  <si>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</si>
  <si>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</si>
  <si>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</si>
  <si>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</si>
  <si>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</si>
  <si>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</si>
  <si>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</si>
  <si>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</si>
  <si>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</si>
  <si>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</si>
  <si>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</si>
  <si>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</si>
  <si>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</si>
  <si>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</si>
  <si>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</si>
  <si>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</si>
  <si>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</si>
  <si>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</si>
  <si>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</si>
  <si>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</si>
  <si>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</si>
  <si>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</si>
  <si>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</si>
  <si>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</si>
  <si>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</si>
  <si>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</si>
  <si>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</si>
  <si>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</si>
  <si>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</si>
  <si>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</si>
  <si>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</si>
  <si>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</si>
  <si>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</si>
  <si>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</si>
  <si>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</si>
  <si>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</si>
  <si>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</si>
  <si>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</si>
  <si>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</si>
  <si>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</si>
  <si>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</si>
  <si>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</si>
  <si>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</si>
  <si>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</si>
  <si>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</si>
  <si>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</si>
  <si>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</si>
  <si>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</si>
  <si>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</si>
  <si>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</si>
  <si>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</si>
  <si>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</si>
  <si>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</si>
  <si>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</si>
  <si>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</si>
  <si>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</si>
  <si>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</si>
  <si>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</si>
  <si>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</si>
  <si>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</si>
  <si>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</si>
  <si>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</si>
  <si>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</si>
  <si>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</si>
  <si>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</si>
  <si>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</si>
  <si>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</si>
  <si>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</si>
  <si>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</si>
  <si>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</si>
  <si>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</si>
  <si>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</si>
  <si>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</si>
  <si>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</si>
  <si>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</si>
  <si>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</si>
  <si>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</si>
  <si>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</si>
  <si>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</si>
  <si>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</si>
  <si>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</si>
  <si>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</si>
  <si>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</si>
  <si>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</si>
  <si>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</si>
  <si>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</si>
  <si>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</si>
  <si>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</si>
  <si>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</si>
  <si>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</si>
  <si>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</si>
  <si>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</si>
  <si>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</si>
  <si>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</si>
  <si>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</si>
  <si>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</si>
  <si>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</si>
  <si>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</si>
  <si>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</si>
  <si>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</si>
  <si>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</si>
  <si>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</si>
  <si>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</si>
  <si>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</si>
  <si>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</si>
  <si>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</si>
  <si>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</si>
  <si>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</si>
  <si>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</si>
  <si>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</si>
  <si>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</si>
  <si>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</si>
  <si>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</si>
  <si>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</si>
  <si>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</si>
  <si>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</si>
  <si>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</si>
  <si>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</si>
  <si>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</si>
  <si>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</si>
  <si>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</si>
  <si>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</si>
  <si>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</si>
  <si>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</si>
  <si>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</si>
  <si>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</si>
  <si>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</si>
  <si>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</si>
  <si>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</si>
  <si>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</si>
  <si>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</si>
  <si>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</si>
  <si>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</si>
  <si>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</si>
  <si>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</si>
  <si>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</si>
  <si>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</si>
  <si>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</si>
  <si>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</si>
  <si>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</si>
  <si>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</si>
  <si>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</si>
  <si>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</si>
  <si>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</si>
  <si>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</si>
  <si>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</si>
  <si>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</si>
  <si>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</si>
  <si>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</si>
  <si>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</si>
  <si>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</si>
  <si>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</si>
  <si>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</si>
  <si>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</si>
  <si>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</si>
  <si>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</si>
  <si>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</si>
  <si>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</si>
  <si>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</si>
  <si>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</si>
  <si>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</si>
  <si>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</si>
  <si>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</si>
  <si>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</si>
  <si>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</si>
  <si>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</si>
  <si>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</si>
  <si>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</si>
  <si>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</si>
  <si>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</si>
  <si>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</si>
  <si>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</si>
  <si>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</si>
  <si>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</si>
  <si>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</si>
  <si>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</si>
  <si>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</si>
  <si>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</si>
  <si>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</si>
  <si>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</si>
  <si>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</si>
  <si>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</si>
  <si>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</si>
  <si>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</si>
  <si>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</si>
  <si>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</si>
  <si>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</si>
  <si>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</si>
  <si>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</si>
  <si>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</si>
  <si>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</si>
  <si>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</si>
  <si>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</si>
  <si>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</si>
  <si>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</si>
  <si>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</si>
  <si>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</si>
  <si>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</si>
  <si>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</si>
  <si>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</si>
  <si>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</si>
  <si>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</si>
  <si>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</si>
  <si>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</si>
  <si>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</si>
  <si>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</si>
  <si>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</si>
  <si>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</si>
  <si>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</si>
  <si>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</si>
  <si>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</si>
  <si>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</si>
  <si>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</si>
  <si>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</si>
  <si>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</si>
  <si>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</si>
  <si>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</si>
  <si>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</si>
  <si>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</si>
  <si>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</si>
  <si>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</si>
  <si>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</si>
  <si>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</si>
  <si>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</si>
  <si>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</si>
  <si>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</si>
  <si>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</si>
  <si>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</si>
  <si>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</si>
  <si>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</si>
  <si>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</si>
  <si>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</si>
  <si>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</si>
  <si>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</si>
  <si>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</si>
  <si>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</si>
  <si>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</si>
  <si>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</si>
  <si>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</si>
  <si>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</si>
  <si>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</si>
  <si>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</si>
  <si>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</si>
  <si>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</si>
  <si>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</si>
  <si>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</si>
  <si>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</si>
  <si>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</si>
  <si>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</si>
  <si>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</si>
  <si>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</si>
  <si>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</si>
  <si>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</si>
  <si>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</si>
  <si>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</si>
  <si>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</si>
  <si>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</si>
  <si>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</si>
  <si>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</si>
  <si>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</si>
  <si>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</si>
  <si>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</si>
  <si>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</si>
  <si>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</si>
  <si>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</si>
  <si>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</si>
  <si>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</si>
  <si>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</si>
  <si>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</si>
  <si>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</si>
  <si>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</si>
  <si>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</si>
  <si>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</si>
  <si>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</si>
  <si>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</si>
  <si>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</si>
  <si>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</si>
  <si>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</si>
  <si>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</si>
  <si>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</si>
  <si>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</si>
  <si>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</si>
  <si>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</si>
  <si>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</si>
  <si>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</si>
  <si>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</si>
  <si>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</si>
  <si>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</si>
  <si>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</si>
  <si>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</si>
  <si>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</si>
  <si>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</si>
  <si>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</si>
  <si>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</si>
  <si>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</si>
  <si>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</si>
  <si>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</si>
  <si>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</si>
  <si>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</si>
  <si>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</si>
  <si>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</si>
  <si>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</si>
  <si>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</si>
  <si>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</si>
  <si>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</si>
  <si>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</si>
  <si>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</si>
  <si>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</si>
  <si>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</si>
  <si>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</si>
  <si>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</si>
  <si>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</si>
  <si>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</si>
  <si>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</si>
  <si>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</si>
  <si>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</si>
  <si>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</si>
  <si>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</si>
  <si>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</si>
  <si>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</si>
  <si>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</si>
  <si>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</si>
  <si>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</si>
  <si>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</si>
  <si>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</si>
  <si>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</si>
  <si>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</si>
  <si>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</si>
  <si>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</si>
  <si>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</si>
  <si>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</si>
  <si>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</si>
  <si>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</si>
  <si>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</si>
  <si>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</si>
  <si>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</si>
  <si>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</si>
  <si>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</si>
  <si>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</si>
  <si>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</si>
  <si>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</si>
  <si>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</si>
  <si>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</si>
  <si>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</si>
  <si>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</si>
  <si>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</si>
  <si>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</si>
  <si>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</si>
  <si>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</si>
  <si>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</si>
  <si>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</si>
  <si>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</si>
  <si>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</si>
  <si>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</si>
  <si>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</si>
  <si>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</si>
  <si>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</si>
  <si>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</si>
  <si>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</si>
  <si>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</si>
  <si>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</si>
  <si>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</si>
  <si>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</si>
  <si>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</si>
  <si>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</si>
  <si>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</si>
  <si>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</si>
  <si>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</si>
  <si>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</si>
  <si>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</si>
  <si>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</si>
  <si>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</si>
  <si>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</si>
  <si>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</si>
  <si>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</si>
  <si>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</si>
  <si>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</si>
  <si>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</si>
  <si>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</si>
  <si>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</si>
  <si>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</si>
  <si>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</si>
  <si>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</si>
  <si>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</si>
  <si>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</si>
  <si>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</si>
  <si>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</si>
  <si>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</si>
  <si>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</si>
  <si>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</si>
  <si>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</si>
  <si>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</si>
  <si>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</si>
  <si>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</si>
  <si>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</si>
  <si>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</si>
  <si>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</si>
  <si>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</si>
  <si>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</si>
  <si>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</si>
  <si>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</si>
  <si>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</si>
  <si>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</si>
  <si>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</si>
  <si>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</si>
  <si>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</si>
  <si>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</si>
  <si>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</si>
  <si>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</si>
  <si>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</si>
  <si>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</si>
  <si>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</si>
  <si>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</si>
  <si>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</si>
  <si>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</si>
  <si>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</si>
  <si>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</si>
  <si>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</si>
  <si>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</si>
  <si>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</si>
  <si>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</si>
  <si>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</si>
  <si>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</si>
  <si>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</si>
  <si>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</si>
  <si>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</si>
  <si>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</si>
  <si>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</si>
  <si>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</si>
  <si>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</si>
  <si>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</si>
  <si>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</si>
  <si>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</si>
  <si>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</si>
  <si>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</si>
  <si>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</si>
  <si>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</si>
  <si>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</si>
  <si>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</si>
  <si>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</si>
  <si>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</si>
  <si>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</si>
  <si>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</si>
  <si>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</si>
  <si>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</si>
  <si>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</si>
  <si>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</si>
  <si>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</si>
  <si>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</si>
  <si>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</si>
  <si>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</si>
  <si>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</si>
  <si>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</si>
  <si>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</si>
  <si>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</si>
  <si>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</si>
  <si>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</si>
  <si>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</si>
  <si>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</si>
  <si>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</si>
  <si>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</si>
  <si>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</si>
  <si>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</si>
  <si>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</si>
  <si>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</si>
  <si>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</si>
  <si>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</si>
  <si>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</si>
  <si>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</si>
  <si>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</si>
  <si>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</si>
  <si>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</si>
  <si>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</si>
  <si>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</si>
  <si>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</si>
  <si>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</si>
  <si>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</si>
  <si>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</si>
  <si>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</si>
  <si>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</si>
  <si>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</si>
  <si>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</si>
  <si>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</si>
  <si>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</si>
  <si>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</si>
  <si>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</si>
  <si>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</si>
  <si>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</si>
  <si>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</si>
  <si>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</si>
  <si>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</si>
  <si>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</si>
  <si>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</si>
  <si>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</si>
  <si>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</si>
  <si>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</si>
  <si>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</si>
  <si>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</si>
  <si>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</si>
  <si>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</si>
  <si>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</si>
  <si>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</si>
  <si>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</si>
  <si>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</si>
  <si>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</si>
  <si>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</si>
  <si>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</si>
  <si>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</si>
  <si>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</si>
  <si>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</si>
  <si>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</si>
  <si>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</si>
  <si>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</si>
  <si>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</si>
  <si>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</si>
  <si>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</si>
  <si>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</si>
  <si>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</si>
  <si>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</si>
  <si>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</si>
  <si>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</si>
  <si>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</si>
  <si>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</si>
  <si>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</si>
  <si>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</si>
  <si>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</si>
  <si>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</si>
  <si>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</si>
  <si>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</si>
  <si>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</si>
  <si>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</si>
  <si>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</si>
  <si>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</si>
  <si>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</si>
  <si>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</si>
  <si>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</si>
  <si>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</si>
  <si>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</si>
  <si>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</si>
  <si>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</si>
  <si>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</si>
  <si>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</si>
  <si>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</si>
  <si>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</si>
  <si>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</si>
  <si>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</si>
  <si>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</si>
  <si>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</si>
  <si>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</si>
  <si>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</si>
  <si>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</si>
  <si>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</si>
  <si>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</si>
  <si>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</si>
  <si>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</si>
  <si>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</si>
  <si>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</si>
  <si>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</si>
  <si>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</si>
  <si>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</si>
  <si>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</si>
  <si>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</si>
  <si>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</si>
  <si>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</si>
  <si>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</si>
  <si>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</si>
  <si>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</si>
  <si>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</si>
  <si>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</si>
  <si>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</si>
  <si>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</si>
  <si>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</si>
  <si>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</si>
  <si>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</si>
  <si>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</si>
  <si>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</si>
  <si>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</si>
  <si>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</si>
  <si>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</si>
  <si>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</si>
  <si>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</si>
  <si>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</si>
  <si>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</si>
  <si>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</si>
  <si>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</si>
  <si>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</si>
  <si>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</si>
  <si>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</si>
  <si>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</si>
  <si>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</si>
  <si>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</si>
  <si>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</si>
  <si>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</si>
  <si>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</si>
  <si>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</si>
  <si>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</si>
  <si>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</si>
  <si>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</si>
  <si>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</si>
  <si>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</si>
  <si>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</si>
  <si>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</si>
  <si>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</si>
  <si>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</si>
  <si>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</si>
  <si>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</si>
  <si>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</si>
  <si>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</si>
  <si>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</si>
  <si>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</si>
  <si>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</si>
  <si>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</si>
  <si>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</si>
  <si>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</si>
  <si>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</si>
  <si>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</si>
  <si>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</si>
  <si>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</si>
  <si>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</si>
  <si>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</si>
  <si>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</si>
  <si>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</si>
  <si>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</si>
  <si>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</si>
  <si>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</si>
  <si>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</si>
  <si>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</si>
  <si>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</si>
  <si>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</si>
  <si>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</si>
  <si>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</si>
  <si>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</si>
  <si>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</si>
  <si>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</si>
  <si>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</si>
  <si>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</si>
  <si>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</si>
  <si>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</si>
  <si>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</si>
  <si>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</si>
  <si>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</si>
  <si>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</si>
  <si>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</si>
  <si>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</si>
  <si>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</si>
  <si>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</si>
  <si>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</si>
  <si>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</si>
  <si>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</si>
  <si>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</si>
  <si>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</si>
  <si>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</si>
  <si>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</si>
  <si>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</si>
  <si>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</si>
  <si>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</si>
  <si>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</si>
  <si>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</si>
  <si>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</si>
  <si>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</si>
  <si>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</si>
  <si>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</si>
  <si>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</si>
  <si>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</si>
  <si>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</si>
  <si>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</si>
  <si>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</si>
  <si>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</si>
  <si>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</si>
  <si>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</si>
  <si>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</si>
  <si>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</si>
  <si>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</si>
  <si>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</si>
  <si>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</si>
  <si>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</si>
  <si>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</si>
  <si>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</si>
  <si>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</si>
  <si>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</si>
  <si>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</si>
  <si>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</si>
  <si>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</si>
  <si>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</si>
  <si>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</si>
  <si>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</si>
  <si>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</si>
  <si>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</si>
  <si>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</si>
  <si>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</si>
  <si>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</si>
  <si>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</si>
  <si>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</si>
  <si>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</si>
  <si>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</si>
  <si>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</si>
  <si>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</si>
  <si>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</si>
  <si>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</si>
  <si>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</si>
  <si>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</si>
  <si>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</si>
  <si>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</si>
  <si>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</si>
  <si>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</si>
  <si>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</si>
  <si>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</si>
  <si>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</si>
  <si>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</si>
  <si>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</si>
  <si>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</si>
  <si>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</si>
  <si>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</si>
  <si>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</si>
  <si>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</si>
  <si>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</si>
  <si>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</si>
  <si>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</si>
  <si>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</si>
  <si>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</si>
  <si>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</si>
  <si>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</si>
  <si>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</si>
  <si>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</si>
  <si>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</si>
  <si>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</si>
  <si>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</si>
  <si>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</si>
  <si>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</si>
  <si>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</si>
  <si>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</si>
  <si>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</si>
  <si>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</si>
  <si>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</si>
  <si>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</si>
  <si>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</si>
  <si>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</si>
  <si>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</si>
  <si>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</si>
  <si>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</si>
  <si>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</si>
  <si>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</si>
  <si>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</si>
  <si>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</si>
  <si>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</si>
  <si>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</si>
  <si>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</si>
  <si>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</si>
  <si>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</si>
  <si>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</si>
  <si>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</si>
  <si>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</si>
  <si>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</si>
  <si>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</si>
  <si>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</si>
  <si>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</si>
  <si>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</si>
  <si>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</si>
  <si>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</si>
  <si>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</si>
  <si>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</si>
  <si>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</si>
  <si>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</si>
  <si>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</si>
  <si>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</si>
  <si>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</si>
  <si>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</si>
  <si>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</si>
  <si>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</si>
  <si>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</si>
  <si>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</si>
  <si>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</si>
  <si>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</si>
  <si>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</si>
  <si>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</si>
  <si>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</si>
  <si>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</si>
  <si>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</si>
  <si>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</si>
  <si>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</si>
  <si>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</si>
  <si>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</si>
  <si>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</si>
  <si>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</si>
  <si>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</si>
  <si>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</si>
  <si>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</si>
  <si>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</si>
  <si>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</si>
  <si>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</si>
  <si>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</si>
  <si>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</si>
  <si>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</si>
  <si>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</si>
  <si>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</si>
  <si>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</si>
  <si>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</si>
  <si>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</si>
  <si>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</si>
  <si>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</si>
  <si>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</si>
  <si>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</si>
  <si>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</si>
  <si>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</si>
  <si>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</si>
  <si>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</si>
  <si>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</si>
  <si>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</si>
  <si>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</si>
  <si>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</si>
  <si>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</si>
  <si>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</si>
  <si>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</si>
  <si>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</si>
  <si>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</si>
  <si>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</si>
  <si>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</si>
  <si>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</si>
  <si>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</si>
  <si>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</si>
  <si>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</si>
  <si>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</si>
  <si>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</si>
  <si>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</si>
  <si>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</si>
  <si>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</si>
  <si>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</si>
  <si>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</si>
  <si>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</si>
  <si>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</si>
  <si>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</si>
  <si>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</si>
  <si>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</si>
  <si>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</si>
  <si>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</si>
  <si>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</si>
  <si>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</si>
  <si>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</si>
  <si>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</si>
  <si>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</si>
  <si>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</si>
  <si>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</si>
  <si>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</si>
  <si>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</si>
  <si>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</si>
  <si>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</si>
  <si>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</si>
  <si>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</si>
  <si>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</si>
  <si>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</si>
  <si>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</si>
  <si>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</si>
  <si>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</si>
  <si>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</si>
  <si>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</si>
  <si>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</si>
  <si>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</si>
  <si>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</si>
  <si>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</si>
  <si>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</si>
  <si>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</si>
  <si>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</si>
  <si>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</si>
  <si>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</si>
  <si>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</si>
  <si>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</si>
  <si>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</si>
  <si>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</si>
  <si>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</si>
  <si>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</si>
  <si>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</si>
  <si>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</si>
  <si>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</si>
  <si>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</si>
  <si>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</si>
  <si>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</si>
  <si>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</si>
  <si>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</si>
  <si>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</si>
  <si>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</si>
  <si>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</si>
  <si>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</si>
  <si>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</si>
  <si>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</si>
  <si>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</si>
  <si>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</si>
  <si>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</si>
  <si>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</si>
  <si>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</si>
  <si>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</si>
  <si>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</si>
  <si>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</si>
  <si>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</si>
  <si>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</si>
  <si>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</si>
  <si>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</si>
  <si>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</si>
  <si>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</si>
  <si>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</si>
  <si>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</si>
  <si>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</si>
  <si>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</si>
  <si>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</si>
  <si>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</si>
  <si>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</si>
  <si>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</si>
  <si>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</si>
  <si>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</si>
  <si>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</si>
  <si>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</si>
  <si>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</si>
  <si>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</si>
  <si>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</si>
  <si>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</si>
  <si>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</si>
  <si>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</si>
  <si>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</si>
  <si>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</si>
  <si>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</si>
  <si>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</si>
  <si>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</si>
  <si>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</si>
  <si>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</si>
  <si>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</si>
  <si>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</si>
  <si>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</si>
  <si>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</si>
  <si>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</si>
  <si>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</si>
  <si>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</si>
  <si>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</si>
  <si>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</si>
  <si>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</si>
  <si>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</si>
  <si>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</si>
  <si>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</si>
  <si>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</si>
  <si>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</si>
  <si>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</si>
  <si>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</si>
  <si>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</si>
  <si>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</si>
  <si>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</si>
  <si>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</si>
  <si>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</si>
  <si>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</si>
  <si>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</si>
  <si>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</si>
  <si>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</si>
  <si>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</si>
  <si>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</si>
  <si>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</si>
  <si>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</si>
  <si>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</si>
  <si>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</si>
  <si>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</si>
  <si>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</si>
  <si>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</si>
  <si>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</si>
  <si>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</si>
  <si>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</si>
  <si>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</si>
  <si>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</si>
  <si>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</si>
  <si>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</si>
  <si>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</si>
  <si>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</si>
  <si>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</si>
  <si>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</si>
  <si>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</si>
  <si>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</si>
  <si>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</si>
  <si>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</si>
  <si>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</si>
  <si>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</si>
  <si>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</si>
  <si>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</si>
  <si>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</si>
  <si>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</si>
  <si>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</si>
  <si>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</si>
  <si>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</si>
  <si>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</si>
  <si>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</si>
  <si>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</si>
  <si>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</si>
  <si>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</si>
  <si>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</si>
  <si>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</si>
  <si>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</si>
  <si>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</si>
  <si>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</si>
  <si>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</si>
  <si>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</si>
  <si>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</si>
  <si>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</si>
  <si>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</si>
  <si>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</si>
  <si>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</si>
  <si>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</si>
  <si>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</si>
  <si>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</si>
  <si>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</si>
  <si>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</si>
  <si>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</si>
  <si>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</si>
  <si>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</si>
  <si>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</si>
  <si>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</si>
  <si>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</si>
  <si>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</si>
  <si>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</si>
  <si>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</si>
  <si>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</si>
  <si>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</si>
  <si>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</si>
  <si>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</si>
  <si>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</si>
  <si>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</si>
  <si>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</si>
  <si>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</si>
  <si>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</si>
  <si>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</si>
  <si>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</si>
  <si>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</si>
  <si>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</si>
  <si>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</si>
  <si>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</si>
  <si>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</si>
  <si>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</si>
  <si>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</si>
  <si>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</si>
  <si>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</si>
  <si>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</si>
  <si>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</si>
  <si>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</si>
  <si>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</si>
  <si>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</si>
  <si>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</si>
  <si>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</si>
  <si>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</si>
  <si>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</si>
  <si>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</si>
  <si>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</si>
  <si>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</si>
  <si>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</si>
  <si>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</si>
  <si>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</si>
  <si>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</si>
  <si>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</si>
  <si>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</si>
  <si>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</si>
  <si>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</si>
  <si>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</si>
  <si>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</si>
  <si>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</si>
  <si>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</si>
  <si>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</si>
  <si>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</si>
  <si>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</si>
  <si>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</si>
  <si>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</si>
  <si>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</si>
  <si>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</si>
  <si>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</si>
  <si>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</si>
  <si>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</si>
  <si>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</si>
  <si>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</si>
  <si>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</si>
  <si>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</si>
  <si>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</si>
  <si>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</si>
  <si>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</si>
  <si>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</si>
  <si>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</si>
  <si>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</si>
  <si>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</si>
  <si>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</si>
  <si>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</si>
  <si>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</si>
  <si>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</si>
  <si>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</si>
  <si>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</si>
  <si>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</si>
  <si>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</si>
  <si>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</si>
  <si>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</si>
  <si>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</si>
  <si>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</si>
  <si>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</si>
  <si>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</si>
  <si>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</si>
  <si>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</si>
  <si>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</si>
  <si>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</si>
  <si>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</si>
  <si>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</si>
  <si>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</si>
  <si>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</si>
  <si>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</si>
  <si>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</si>
  <si>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</si>
  <si>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</si>
  <si>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</si>
  <si>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</si>
  <si>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</si>
  <si>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</si>
  <si>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</si>
  <si>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</si>
  <si>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</si>
  <si>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</si>
  <si>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</si>
  <si>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</si>
  <si>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</si>
  <si>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</si>
  <si>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</si>
  <si>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</si>
  <si>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</si>
  <si>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</si>
  <si>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</si>
  <si>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</si>
  <si>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</si>
  <si>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</si>
  <si>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</si>
  <si>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</si>
  <si>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</si>
  <si>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</si>
  <si>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</si>
  <si>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</si>
  <si>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</si>
  <si>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</si>
  <si>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</si>
  <si>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</si>
  <si>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</si>
  <si>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</si>
  <si>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</si>
  <si>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</si>
  <si>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</si>
  <si>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</si>
  <si>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</si>
  <si>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</si>
  <si>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</si>
  <si>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</si>
  <si>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</si>
  <si>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</si>
  <si>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</si>
  <si>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</si>
  <si>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</si>
  <si>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</si>
  <si>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</si>
  <si>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</si>
  <si>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</si>
  <si>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</si>
  <si>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</si>
  <si>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</si>
  <si>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</si>
  <si>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</si>
  <si>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</si>
  <si>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</si>
  <si>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</si>
  <si>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</si>
  <si>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</si>
  <si>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</si>
  <si>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</si>
  <si>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</si>
  <si>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</si>
  <si>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</si>
  <si>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</si>
  <si>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</si>
  <si>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</si>
  <si>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</si>
  <si>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</si>
  <si>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</si>
  <si>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</si>
  <si>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</si>
  <si>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</si>
  <si>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</si>
  <si>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</si>
  <si>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</si>
  <si>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</si>
  <si>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</si>
  <si>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</si>
  <si>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</si>
  <si>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</si>
  <si>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</si>
  <si>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</si>
  <si>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</si>
  <si>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</si>
  <si>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</si>
  <si>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</si>
  <si>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</si>
  <si>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</si>
  <si>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</si>
  <si>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</si>
  <si>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</si>
  <si>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</si>
  <si>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</si>
  <si>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</si>
  <si>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</si>
  <si>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</si>
  <si>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</si>
  <si>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</si>
  <si>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</si>
  <si>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</si>
  <si>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</si>
  <si>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</si>
  <si>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</si>
  <si>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</si>
  <si>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</si>
  <si>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</si>
  <si>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</si>
  <si>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</si>
  <si>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</si>
  <si>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</si>
  <si>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</si>
  <si>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</si>
  <si>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</si>
  <si>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</si>
  <si>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</si>
  <si>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</si>
  <si>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</si>
  <si>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</si>
  <si>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</si>
  <si>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</si>
  <si>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</si>
  <si>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</si>
  <si>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</si>
  <si>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</si>
  <si>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</si>
  <si>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</si>
  <si>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</si>
  <si>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</si>
  <si>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</si>
  <si>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</si>
  <si>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</si>
  <si>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</si>
  <si>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</si>
  <si>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</si>
  <si>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</si>
  <si>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</si>
  <si>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</si>
  <si>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</si>
  <si>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</si>
  <si>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</si>
  <si>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</si>
  <si>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</si>
  <si>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</si>
  <si>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</si>
  <si>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</si>
  <si>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</si>
  <si>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</si>
  <si>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</si>
  <si>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</si>
  <si>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</si>
  <si>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</si>
  <si>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</si>
  <si>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</si>
  <si>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</si>
  <si>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</si>
  <si>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</si>
  <si>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</si>
  <si>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</si>
  <si>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</si>
  <si>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</si>
  <si>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</si>
  <si>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</si>
  <si>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</si>
  <si>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</si>
  <si>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</si>
  <si>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</si>
  <si>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</si>
  <si>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</si>
  <si>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</si>
  <si>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</si>
  <si>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</si>
  <si>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</si>
  <si>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</si>
  <si>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</si>
  <si>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</si>
  <si>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</si>
  <si>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</si>
  <si>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</si>
  <si>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</si>
  <si>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</si>
  <si>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</si>
  <si>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</si>
  <si>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</si>
  <si>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</si>
  <si>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</si>
  <si>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</si>
  <si>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</si>
  <si>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</si>
  <si>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</si>
  <si>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</si>
  <si>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</si>
  <si>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</si>
  <si>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</si>
  <si>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</si>
  <si>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</si>
  <si>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</si>
  <si>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</si>
  <si>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</si>
  <si>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</si>
  <si>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</si>
  <si>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</si>
  <si>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</si>
  <si>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</si>
  <si>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</si>
  <si>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</si>
  <si>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</si>
  <si>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</si>
  <si>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</si>
  <si>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</si>
  <si>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</si>
  <si>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</si>
  <si>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</si>
  <si>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</si>
  <si>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</si>
  <si>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</si>
  <si>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</si>
  <si>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</si>
  <si>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</si>
  <si>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</si>
  <si>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</si>
  <si>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</si>
  <si>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</si>
  <si>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</si>
  <si>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</si>
  <si>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</si>
  <si>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</si>
  <si>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</si>
  <si>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</si>
  <si>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</si>
  <si>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</si>
  <si>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</si>
  <si>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</si>
  <si>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</si>
  <si>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</si>
  <si>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</si>
  <si>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</si>
  <si>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</si>
  <si>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</si>
  <si>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</si>
  <si>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</si>
  <si>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</si>
  <si>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</si>
  <si>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</si>
  <si>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</si>
  <si>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</si>
  <si>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</si>
  <si>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</si>
  <si>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</si>
  <si>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</si>
  <si>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</si>
  <si>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</si>
  <si>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</si>
  <si>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</si>
  <si>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</si>
  <si>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</si>
  <si>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</si>
  <si>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</si>
  <si>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</si>
  <si>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</si>
  <si>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</si>
  <si>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</si>
  <si>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</si>
  <si>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</si>
  <si>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</si>
  <si>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</si>
  <si>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</si>
  <si>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</si>
  <si>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</si>
  <si>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</si>
  <si>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</si>
  <si>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</si>
  <si>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</si>
  <si>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</si>
  <si>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</si>
  <si>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</si>
  <si>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</si>
  <si>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</si>
  <si>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</si>
  <si>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</si>
  <si>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</si>
  <si>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</si>
  <si>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</si>
  <si>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</si>
  <si>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</si>
  <si>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</si>
  <si>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</si>
  <si>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</si>
  <si>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</si>
  <si>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</si>
  <si>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</si>
  <si>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</si>
  <si>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</si>
  <si>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</si>
  <si>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</si>
  <si>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</si>
  <si>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</si>
  <si>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</si>
  <si>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</si>
  <si>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</si>
  <si>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</si>
  <si>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</si>
  <si>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</si>
  <si>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</si>
  <si>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</si>
  <si>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</si>
  <si>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</si>
  <si>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</si>
  <si>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</si>
  <si>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</si>
  <si>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</si>
  <si>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</si>
  <si>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</si>
  <si>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</si>
  <si>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</si>
  <si>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</si>
  <si>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</si>
  <si>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</si>
  <si>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</si>
  <si>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</si>
  <si>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</si>
  <si>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</si>
  <si>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</si>
  <si>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</si>
  <si>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</si>
  <si>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</si>
  <si>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</si>
  <si>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</si>
  <si>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</si>
  <si>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</si>
  <si>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</si>
  <si>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</si>
  <si>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</si>
  <si>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</si>
  <si>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</si>
  <si>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</si>
  <si>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</si>
  <si>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</si>
  <si>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</si>
  <si>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</si>
  <si>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</si>
  <si>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</si>
  <si>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</si>
  <si>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</si>
  <si>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</si>
  <si>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</si>
  <si>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</si>
  <si>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</si>
  <si>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</si>
  <si>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</si>
  <si>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</si>
  <si>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</si>
  <si>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</si>
  <si>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</si>
  <si>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</si>
  <si>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</si>
  <si>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</si>
  <si>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</si>
  <si>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</si>
  <si>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</si>
  <si>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</si>
  <si>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</si>
  <si>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</si>
  <si>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</si>
  <si>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</si>
  <si>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</si>
  <si>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</si>
  <si>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</si>
  <si>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</si>
  <si>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</si>
  <si>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</si>
  <si>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</si>
  <si>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</si>
  <si>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</si>
  <si>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</si>
  <si>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</si>
  <si>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</si>
  <si>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</si>
  <si>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</si>
  <si>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</si>
  <si>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</si>
  <si>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</si>
  <si>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</si>
  <si>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</si>
  <si>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</si>
  <si>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</si>
  <si>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</si>
  <si>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</si>
  <si>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</si>
  <si>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</si>
  <si>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</si>
  <si>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</si>
  <si>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</si>
  <si>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</si>
  <si>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</si>
  <si>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</si>
  <si>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</si>
  <si>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</si>
  <si>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</si>
  <si>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</si>
  <si>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</si>
  <si>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</si>
  <si>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</si>
  <si>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</si>
  <si>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</si>
  <si>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</si>
  <si>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</si>
  <si>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</si>
  <si>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</si>
  <si>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</si>
  <si>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</si>
  <si>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</si>
  <si>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</si>
  <si>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</si>
  <si>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</si>
  <si>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</si>
  <si>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</si>
  <si>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</si>
  <si>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</si>
  <si>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</si>
  <si>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</si>
  <si>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</si>
  <si>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</si>
  <si>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</si>
  <si>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</si>
  <si>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</si>
  <si>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</si>
  <si>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</si>
  <si>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</si>
  <si>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</si>
  <si>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</si>
  <si>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</si>
  <si>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</si>
  <si>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</si>
  <si>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</si>
  <si>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</si>
  <si>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</si>
  <si>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</si>
  <si>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</si>
  <si>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</si>
  <si>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</si>
  <si>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</si>
  <si>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</si>
  <si>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</si>
  <si>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</si>
  <si>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</si>
  <si>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</si>
  <si>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</si>
  <si>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</si>
  <si>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</si>
  <si>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</si>
  <si>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</si>
  <si>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</si>
  <si>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</si>
  <si>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</si>
  <si>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</si>
  <si>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</si>
  <si>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</si>
  <si>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</si>
  <si>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</si>
  <si>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</si>
  <si>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</si>
  <si>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</si>
  <si>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</si>
  <si>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</si>
  <si>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</si>
  <si>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</si>
  <si>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</si>
  <si>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</si>
  <si>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</si>
  <si>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</si>
  <si>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</si>
  <si>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</si>
  <si>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</si>
  <si>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</si>
  <si>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</si>
  <si>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</si>
  <si>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</si>
  <si>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</si>
  <si>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</si>
  <si>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</si>
  <si>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</si>
  <si>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</si>
  <si>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</si>
  <si>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</si>
  <si>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</si>
  <si>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</si>
  <si>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</si>
  <si>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</si>
  <si>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</si>
  <si>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</si>
  <si>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</si>
  <si>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</si>
  <si>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</si>
  <si>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</si>
  <si>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</si>
  <si>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</si>
  <si>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</si>
  <si>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</si>
  <si>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</si>
  <si>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</si>
  <si>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</si>
  <si>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</si>
  <si>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</si>
  <si>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</si>
  <si>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</si>
  <si>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</si>
  <si>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</si>
  <si>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</si>
  <si>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</si>
  <si>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</si>
  <si>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</si>
  <si>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</si>
  <si>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</si>
  <si>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</si>
  <si>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</si>
  <si>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</si>
  <si>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</si>
  <si>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</si>
  <si>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</si>
  <si>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</si>
  <si>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</si>
  <si>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</si>
  <si>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</si>
  <si>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</si>
  <si>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</si>
  <si>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</si>
  <si>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</si>
  <si>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</si>
  <si>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</si>
  <si>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</si>
  <si>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</si>
  <si>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</si>
  <si>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</si>
  <si>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</si>
  <si>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</si>
  <si>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</si>
  <si>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</si>
  <si>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</si>
  <si>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</si>
  <si>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</si>
  <si>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</si>
  <si>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</si>
  <si>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</si>
  <si>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</si>
  <si>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</si>
  <si>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</si>
  <si>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</si>
  <si>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</si>
  <si>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</si>
  <si>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</si>
  <si>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</si>
  <si>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</si>
  <si>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</si>
  <si>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</si>
  <si>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</si>
  <si>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</si>
  <si>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</si>
  <si>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</si>
  <si>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</si>
  <si>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</si>
  <si>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</si>
  <si>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</si>
  <si>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</si>
  <si>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</si>
  <si>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</si>
  <si>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</si>
  <si>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</si>
  <si>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</si>
  <si>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</si>
  <si>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</si>
  <si>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</si>
  <si>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</si>
  <si>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</si>
  <si>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</si>
  <si>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</si>
  <si>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</si>
  <si>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</si>
  <si>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</si>
  <si>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</si>
  <si>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</si>
  <si>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</si>
  <si>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</si>
  <si>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</si>
  <si>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</si>
  <si>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</si>
  <si>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</si>
  <si>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</si>
  <si>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</si>
  <si>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</si>
  <si>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</si>
  <si>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</si>
  <si>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</si>
  <si>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</si>
  <si>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</si>
  <si>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</si>
  <si>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</si>
  <si>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</si>
  <si>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</si>
  <si>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</si>
  <si>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</si>
  <si>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</si>
  <si>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</si>
  <si>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</si>
  <si>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</si>
  <si>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</si>
  <si>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</si>
  <si>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</si>
  <si>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</si>
  <si>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</si>
  <si>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</si>
  <si>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</si>
  <si>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</si>
  <si>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</si>
  <si>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</si>
  <si>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</si>
  <si>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</si>
  <si>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</si>
  <si>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</si>
  <si>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</si>
  <si>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</si>
  <si>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</si>
  <si>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</si>
  <si>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</si>
  <si>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</si>
  <si>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</si>
  <si>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</si>
  <si>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</si>
  <si>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</si>
  <si>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</si>
  <si>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</si>
  <si>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</si>
  <si>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</si>
  <si>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</si>
  <si>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</si>
  <si>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</si>
  <si>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</si>
  <si>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</si>
  <si>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</si>
  <si>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</si>
  <si>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</si>
  <si>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</si>
  <si>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</si>
  <si>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</si>
  <si>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</si>
  <si>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</si>
  <si>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</si>
  <si>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</si>
  <si>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</si>
  <si>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</si>
  <si>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</si>
  <si>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</si>
  <si>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</si>
  <si>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</si>
  <si>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</si>
  <si>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</si>
  <si>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</si>
  <si>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</si>
  <si>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</si>
  <si>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</si>
  <si>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</si>
  <si>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</si>
  <si>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</si>
  <si>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</si>
  <si>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</si>
  <si>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</si>
  <si>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</si>
  <si>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</si>
  <si>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</si>
  <si>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</si>
  <si>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</si>
  <si>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</si>
  <si>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</si>
  <si>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</si>
  <si>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</si>
  <si>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</si>
  <si>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</si>
  <si>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</si>
  <si>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</si>
  <si>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</si>
  <si>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</si>
  <si>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</si>
  <si>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</si>
  <si>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</si>
  <si>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</si>
  <si>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</si>
  <si>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</si>
  <si>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</si>
  <si>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</si>
  <si>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</si>
  <si>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</si>
  <si>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</si>
  <si>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</si>
  <si>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</si>
  <si>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</si>
  <si>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</si>
  <si>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</si>
  <si>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</si>
  <si>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</si>
  <si>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</si>
  <si>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</si>
  <si>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</si>
  <si>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</si>
  <si>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</si>
  <si>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</si>
  <si>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</si>
  <si>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</si>
  <si>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</si>
  <si>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</si>
  <si>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</si>
  <si>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</si>
  <si>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</si>
  <si>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</si>
  <si>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</si>
  <si>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</si>
  <si>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</si>
  <si>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</si>
  <si>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</si>
  <si>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</si>
  <si>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</si>
  <si>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</si>
  <si>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</si>
  <si>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</si>
  <si>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</si>
  <si>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</si>
  <si>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</si>
  <si>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</si>
  <si>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</si>
  <si>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</si>
  <si>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</si>
  <si>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</si>
  <si>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</si>
  <si>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</si>
  <si>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</si>
  <si>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</si>
  <si>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</si>
  <si>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</si>
  <si>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</si>
  <si>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</si>
  <si>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</si>
  <si>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</si>
  <si>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</si>
  <si>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</si>
  <si>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</si>
  <si>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</si>
  <si>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</si>
  <si>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</si>
  <si>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</si>
  <si>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</si>
  <si>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</si>
  <si>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</si>
  <si>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</si>
  <si>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</si>
  <si>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</si>
  <si>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</si>
  <si>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</si>
  <si>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</si>
  <si>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</si>
  <si>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</si>
  <si>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</si>
  <si>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</si>
  <si>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</si>
  <si>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</si>
  <si>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</si>
  <si>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</si>
  <si>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</si>
  <si>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</si>
  <si>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</si>
  <si>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</si>
  <si>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</si>
  <si>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</si>
  <si>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</si>
  <si>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</si>
  <si>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</si>
  <si>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</si>
  <si>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</si>
  <si>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</si>
  <si>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</si>
  <si>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</si>
  <si>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</si>
  <si>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</si>
  <si>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</si>
  <si>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</si>
  <si>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</si>
  <si>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</si>
  <si>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</si>
  <si>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</si>
  <si>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</si>
  <si>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</si>
  <si>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</si>
  <si>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</si>
  <si>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</si>
  <si>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</si>
  <si>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</si>
  <si>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</si>
  <si>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</si>
  <si>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</si>
  <si>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</si>
  <si>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</si>
  <si>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</si>
  <si>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</si>
  <si>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</si>
  <si>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</si>
  <si>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</si>
  <si>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</si>
  <si>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</si>
  <si>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</si>
  <si>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</si>
  <si>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</si>
  <si>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</si>
  <si>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</si>
  <si>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</si>
  <si>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</si>
  <si>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</si>
  <si>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</si>
  <si>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</si>
  <si>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</si>
  <si>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</si>
  <si>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</si>
  <si>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</si>
  <si>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</si>
  <si>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</si>
  <si>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</si>
  <si>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</si>
  <si>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</si>
  <si>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</si>
  <si>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</si>
  <si>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</si>
  <si>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</si>
  <si>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</si>
  <si>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</si>
  <si>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</si>
  <si>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</si>
  <si>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</si>
  <si>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</si>
  <si>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</si>
  <si>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</si>
  <si>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</si>
  <si>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</si>
  <si>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</si>
  <si>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</si>
  <si>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</si>
  <si>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</si>
  <si>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</si>
  <si>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</si>
  <si>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</si>
  <si>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</si>
  <si>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</si>
  <si>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</si>
  <si>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</si>
  <si>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</si>
  <si>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</si>
  <si>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</si>
  <si>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</si>
  <si>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</si>
  <si>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</si>
  <si>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</si>
  <si>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</si>
  <si>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</si>
  <si>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</si>
  <si>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</si>
  <si>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</si>
  <si>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</si>
  <si>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</si>
  <si>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</si>
  <si>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</si>
  <si>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</si>
  <si>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</si>
  <si>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</si>
  <si>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</si>
  <si>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</si>
  <si>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</si>
  <si>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</si>
  <si>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</si>
  <si>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</si>
  <si>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</si>
  <si>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</si>
  <si>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</si>
  <si>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</si>
  <si>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</si>
  <si>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</si>
  <si>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</si>
  <si>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</si>
  <si>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</si>
  <si>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</si>
  <si>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</si>
  <si>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</si>
  <si>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</si>
  <si>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</si>
  <si>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</si>
  <si>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</si>
  <si>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</si>
  <si>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</si>
  <si>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</si>
  <si>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</si>
  <si>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</si>
  <si>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</si>
  <si>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</si>
  <si>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</si>
  <si>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</si>
  <si>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</si>
  <si>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</si>
  <si>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</si>
  <si>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</si>
  <si>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</si>
  <si>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</si>
  <si>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</si>
  <si>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</si>
  <si>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</si>
  <si>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</si>
  <si>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</si>
  <si>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</si>
  <si>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</si>
  <si>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</si>
  <si>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</si>
  <si>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</si>
  <si>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</si>
  <si>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</si>
  <si>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</si>
  <si>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</si>
  <si>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</si>
  <si>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</si>
  <si>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</si>
  <si>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</si>
  <si>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</si>
  <si>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</si>
  <si>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</si>
  <si>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</si>
  <si>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</si>
  <si>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</si>
  <si>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</si>
  <si>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</si>
  <si>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</si>
  <si>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</si>
  <si>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</si>
  <si>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</si>
  <si>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</si>
  <si>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</si>
  <si>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</si>
  <si>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</si>
  <si>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</si>
  <si>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</si>
  <si>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</si>
  <si>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</si>
  <si>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</si>
  <si>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</si>
  <si>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</si>
  <si>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</si>
  <si>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</si>
  <si>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</si>
  <si>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</si>
  <si>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</si>
  <si>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</si>
  <si>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</si>
  <si>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</si>
  <si>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</si>
  <si>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</si>
  <si>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</si>
  <si>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</si>
  <si>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</si>
  <si>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</si>
  <si>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</si>
  <si>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</si>
  <si>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</si>
  <si>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</si>
  <si>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</si>
  <si>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</si>
  <si>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</si>
  <si>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</si>
  <si>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</si>
  <si>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</si>
  <si>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</si>
  <si>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</si>
  <si>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</si>
  <si>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</si>
  <si>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</si>
  <si>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</si>
  <si>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</si>
  <si>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</si>
  <si>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</si>
  <si>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</si>
  <si>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</si>
  <si>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</si>
  <si>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</si>
  <si>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</si>
  <si>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</si>
  <si>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</si>
  <si>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</si>
  <si>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</si>
  <si>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</si>
  <si>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</si>
  <si>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</si>
  <si>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</si>
  <si>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</si>
  <si>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</si>
  <si>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</si>
  <si>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</si>
  <si>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</si>
  <si>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</si>
  <si>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</si>
  <si>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</si>
  <si>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</si>
  <si>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</si>
  <si>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</si>
  <si>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</si>
  <si>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</si>
  <si>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</si>
  <si>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</si>
  <si>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</si>
  <si>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</si>
  <si>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</si>
  <si>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</si>
  <si>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</si>
  <si>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</si>
  <si>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</si>
  <si>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</si>
  <si>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</si>
  <si>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</si>
  <si>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</si>
  <si>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</si>
  <si>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</si>
  <si>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</si>
  <si>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</si>
  <si>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</si>
  <si>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</si>
  <si>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</si>
  <si>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</si>
  <si>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</si>
  <si>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</si>
  <si>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</si>
  <si>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</si>
  <si>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</si>
  <si>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</si>
  <si>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</si>
  <si>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</si>
  <si>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</si>
  <si>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</si>
  <si>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</si>
  <si>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</si>
  <si>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</si>
  <si>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</si>
  <si>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</si>
  <si>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</si>
  <si>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</si>
  <si>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</si>
  <si>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</si>
  <si>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</si>
  <si>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</si>
  <si>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</si>
  <si>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</si>
  <si>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</si>
  <si>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</si>
  <si>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</si>
  <si>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</si>
  <si>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</si>
  <si>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</si>
  <si>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</si>
  <si>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</si>
  <si>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</si>
  <si>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</si>
  <si>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</si>
  <si>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</si>
  <si>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</si>
  <si>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</si>
  <si>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</si>
  <si>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</si>
  <si>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</si>
  <si>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</si>
  <si>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</si>
  <si>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</si>
  <si>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</si>
  <si>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</si>
  <si>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</si>
  <si>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</si>
  <si>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</si>
  <si>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</si>
  <si>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</si>
  <si>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</si>
  <si>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</si>
  <si>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</si>
  <si>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</si>
  <si>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</si>
  <si>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</si>
  <si>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</si>
  <si>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</si>
  <si>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</si>
  <si>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</si>
  <si>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</si>
  <si>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</si>
  <si>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</si>
  <si>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</si>
  <si>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</si>
  <si>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</si>
  <si>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</si>
  <si>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</si>
  <si>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</si>
  <si>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</si>
  <si>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</si>
  <si>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</si>
  <si>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</si>
  <si>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</si>
  <si>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</si>
  <si>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</si>
  <si>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</si>
  <si>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</si>
  <si>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</si>
  <si>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</si>
  <si>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</si>
  <si>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</si>
  <si>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</si>
  <si>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</si>
  <si>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</si>
  <si>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</si>
  <si>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</si>
  <si>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</si>
  <si>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</si>
  <si>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</si>
  <si>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</si>
  <si>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</si>
  <si>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</si>
  <si>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</si>
  <si>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</si>
  <si>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</si>
  <si>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</si>
  <si>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</si>
  <si>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</si>
  <si>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</si>
  <si>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</si>
  <si>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</si>
  <si>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</si>
  <si>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</si>
  <si>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</si>
  <si>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</si>
  <si>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</si>
  <si>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</si>
  <si>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</si>
  <si>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</si>
  <si>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</si>
  <si>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</si>
  <si>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</si>
  <si>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</si>
  <si>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</si>
  <si>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</si>
  <si>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</si>
  <si>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</si>
  <si>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</si>
  <si>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</si>
  <si>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</si>
  <si>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</si>
  <si>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</si>
  <si>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</si>
  <si>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</si>
  <si>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</si>
  <si>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</si>
  <si>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</si>
  <si>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</si>
  <si>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</si>
  <si>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</si>
  <si>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</si>
  <si>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</si>
  <si>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</si>
  <si>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</si>
  <si>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</si>
  <si>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</si>
  <si>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</si>
  <si>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</si>
  <si>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</si>
  <si>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</si>
  <si>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</si>
  <si>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</si>
  <si>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</si>
  <si>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</si>
  <si>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</si>
  <si>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</si>
  <si>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</si>
  <si>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</si>
  <si>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</si>
  <si>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</si>
  <si>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</si>
  <si>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</si>
  <si>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</si>
  <si>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</si>
  <si>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</si>
  <si>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</si>
  <si>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</si>
  <si>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</si>
  <si>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</si>
  <si>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</si>
  <si>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</si>
  <si>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</si>
  <si>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</si>
  <si>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</si>
  <si>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</si>
  <si>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</si>
  <si>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</si>
  <si>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</si>
  <si>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</si>
  <si>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</si>
  <si>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</si>
  <si>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</si>
  <si>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</si>
  <si>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</si>
  <si>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</si>
  <si>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</si>
  <si>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</si>
  <si>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</si>
  <si>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</si>
  <si>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</si>
  <si>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</si>
  <si>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</si>
  <si>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</si>
  <si>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</si>
  <si>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</si>
  <si>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</si>
  <si>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</si>
  <si>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</si>
  <si>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</si>
  <si>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</si>
  <si>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</si>
  <si>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</si>
  <si>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</si>
  <si>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</si>
  <si>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</si>
  <si>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</si>
  <si>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</si>
  <si>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</si>
  <si>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</si>
  <si>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</si>
  <si>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</si>
  <si>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</si>
  <si>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</si>
  <si>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</si>
  <si>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</si>
  <si>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</si>
  <si>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</si>
  <si>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</si>
  <si>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</si>
  <si>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</si>
  <si>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</si>
  <si>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</si>
  <si>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</si>
  <si>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</si>
  <si>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</si>
  <si>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</si>
  <si>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</si>
  <si>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</si>
  <si>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</si>
  <si>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</si>
  <si>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</si>
  <si>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</si>
  <si>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</si>
  <si>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</si>
  <si>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</si>
  <si>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</si>
  <si>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</si>
  <si>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</si>
  <si>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</si>
  <si>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</si>
  <si>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</si>
  <si>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</si>
  <si>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</si>
  <si>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</si>
  <si>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</si>
  <si>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</si>
  <si>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</si>
  <si>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</si>
  <si>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</si>
  <si>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</si>
  <si>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</si>
  <si>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</si>
  <si>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</si>
  <si>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</si>
  <si>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</si>
  <si>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</si>
  <si>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</si>
  <si>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</si>
  <si>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</si>
  <si>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</si>
  <si>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</si>
  <si>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</si>
  <si>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</si>
  <si>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</si>
  <si>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</si>
  <si>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</si>
  <si>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</si>
  <si>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</si>
  <si>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</si>
  <si>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</si>
  <si>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</si>
  <si>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</si>
  <si>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</si>
  <si>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</si>
  <si>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</si>
  <si>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</si>
  <si>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</si>
  <si>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</si>
  <si>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</si>
  <si>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</si>
  <si>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</si>
  <si>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</si>
  <si>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</si>
  <si>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</si>
  <si>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</si>
  <si>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</si>
  <si>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</si>
  <si>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</si>
  <si>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</si>
  <si>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</si>
  <si>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</si>
  <si>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</si>
  <si>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</si>
  <si>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</si>
  <si>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</si>
  <si>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</si>
  <si>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</si>
  <si>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</si>
  <si>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</si>
  <si>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</si>
  <si>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</si>
  <si>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</si>
  <si>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</si>
  <si>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</si>
  <si>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</si>
  <si>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</si>
  <si>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</si>
  <si>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</si>
  <si>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</si>
  <si>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</si>
  <si>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</si>
  <si>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</si>
  <si>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</si>
  <si>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</si>
  <si>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</si>
  <si>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</si>
  <si>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</si>
  <si>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</si>
  <si>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</si>
  <si>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</si>
  <si>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</si>
  <si>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</si>
  <si>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</si>
  <si>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</si>
  <si>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</si>
  <si>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</si>
  <si>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</si>
  <si>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</si>
  <si>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</si>
  <si>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</si>
  <si>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</si>
  <si>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</si>
  <si>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</si>
  <si>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</si>
  <si>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</si>
  <si>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</si>
  <si>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</si>
  <si>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</si>
  <si>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</si>
  <si>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</si>
  <si>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</si>
  <si>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</si>
  <si>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</si>
  <si>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</si>
  <si>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</si>
  <si>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</si>
  <si>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</si>
  <si>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</si>
  <si>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</si>
  <si>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</si>
  <si>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</si>
  <si>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</si>
  <si>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</si>
  <si>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</si>
  <si>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</si>
  <si>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</si>
  <si>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</si>
  <si>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</si>
  <si>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</si>
  <si>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</si>
  <si>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</si>
  <si>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</si>
  <si>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</si>
  <si>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</si>
  <si>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</si>
  <si>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</si>
  <si>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</si>
  <si>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</si>
  <si>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</si>
  <si>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</si>
  <si>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</si>
  <si>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</si>
  <si>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</si>
  <si>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</si>
  <si>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</si>
  <si>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</si>
  <si>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</si>
  <si>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</si>
  <si>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</si>
  <si>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</si>
  <si>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</si>
  <si>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</si>
  <si>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</si>
  <si>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</si>
  <si>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</si>
  <si>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</si>
  <si>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</si>
  <si>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</si>
  <si>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</si>
  <si>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</si>
  <si>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</si>
  <si>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</si>
  <si>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</si>
  <si>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</si>
  <si>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</si>
  <si>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</si>
  <si>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</si>
  <si>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</si>
  <si>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</si>
  <si>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</si>
  <si>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</si>
  <si>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</si>
  <si>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</si>
  <si>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</si>
  <si>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</si>
  <si>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</si>
  <si>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</si>
  <si>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</si>
  <si>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</si>
  <si>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</si>
  <si>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</si>
  <si>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</si>
  <si>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</si>
  <si>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</si>
  <si>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</si>
  <si>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</si>
  <si>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</si>
  <si>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</si>
  <si>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</si>
  <si>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</si>
  <si>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</si>
  <si>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</si>
  <si>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</si>
  <si>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</si>
  <si>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</si>
  <si>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</si>
  <si>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</si>
  <si>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</si>
  <si>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</si>
  <si>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</si>
  <si>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</si>
  <si>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</si>
  <si>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</si>
  <si>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</si>
  <si>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</si>
  <si>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</si>
  <si>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</si>
  <si>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</si>
  <si>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</si>
  <si>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</si>
  <si>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</si>
  <si>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</si>
  <si>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</si>
  <si>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</si>
  <si>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</si>
  <si>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</si>
  <si>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</si>
  <si>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</si>
  <si>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</si>
  <si>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</si>
  <si>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</si>
  <si>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</si>
  <si>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</si>
  <si>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</si>
  <si>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</si>
  <si>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</si>
  <si>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</si>
  <si>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</si>
  <si>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</si>
  <si>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</si>
  <si>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</si>
  <si>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</si>
  <si>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</si>
  <si>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</si>
  <si>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</si>
  <si>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</si>
  <si>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</si>
  <si>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</si>
  <si>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</si>
  <si>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</si>
  <si>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</si>
  <si>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</si>
  <si>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</si>
  <si>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</si>
  <si>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</si>
  <si>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</si>
  <si>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</si>
  <si>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</si>
  <si>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</si>
  <si>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</si>
  <si>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</si>
  <si>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</si>
  <si>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</si>
  <si>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</si>
  <si>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</si>
  <si>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</si>
  <si>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</si>
  <si>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</si>
  <si>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</si>
  <si>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</si>
  <si>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</si>
  <si>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</si>
  <si>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</si>
  <si>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</si>
  <si>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</si>
  <si>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</si>
  <si>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</si>
  <si>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</si>
  <si>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</si>
  <si>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</si>
  <si>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</si>
  <si>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</si>
  <si>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</si>
  <si>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</si>
  <si>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</si>
  <si>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</si>
  <si>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</si>
  <si>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</si>
  <si>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</si>
  <si>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</si>
  <si>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</si>
  <si>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</si>
  <si>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</si>
  <si>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</si>
  <si>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</si>
  <si>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</si>
  <si>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</si>
  <si>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</si>
  <si>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</si>
  <si>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</si>
  <si>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</si>
  <si>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</si>
  <si>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</si>
  <si>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</si>
  <si>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</si>
  <si>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</si>
  <si>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</si>
  <si>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</si>
  <si>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</si>
  <si>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</si>
  <si>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</si>
  <si>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</si>
  <si>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</si>
  <si>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</si>
  <si>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</si>
  <si>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</si>
  <si>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</si>
  <si>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</si>
  <si>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</si>
  <si>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</si>
  <si>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</si>
  <si>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</si>
  <si>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</si>
  <si>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</si>
  <si>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</si>
  <si>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</si>
  <si>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</si>
  <si>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</si>
  <si>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</si>
  <si>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</si>
  <si>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</si>
  <si>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</si>
  <si>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</si>
  <si>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</si>
  <si>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</si>
  <si>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</si>
  <si>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</si>
  <si>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</si>
  <si>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</si>
  <si>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</si>
  <si>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</si>
  <si>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</si>
  <si>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</si>
  <si>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</si>
  <si>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</si>
  <si>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</si>
  <si>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</si>
  <si>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</si>
  <si>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</si>
  <si>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</si>
  <si>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</si>
  <si>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</si>
  <si>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</si>
  <si>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</si>
  <si>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</si>
  <si>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</si>
  <si>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</si>
  <si>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</si>
  <si>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</si>
  <si>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</si>
  <si>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</si>
  <si>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</si>
  <si>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</si>
  <si>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</si>
  <si>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</si>
  <si>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</si>
  <si>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</si>
  <si>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</si>
  <si>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</si>
  <si>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</si>
  <si>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</si>
  <si>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</si>
  <si>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</si>
  <si>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</si>
  <si>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</si>
  <si>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</si>
  <si>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</si>
  <si>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</si>
  <si>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</si>
  <si>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</si>
  <si>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</si>
  <si>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</si>
  <si>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</si>
  <si>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</si>
  <si>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</si>
  <si>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</si>
  <si>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</si>
  <si>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</si>
  <si>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</si>
  <si>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</si>
  <si>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</si>
  <si>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</si>
  <si>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</si>
  <si>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</si>
  <si>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</si>
  <si>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</si>
  <si>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</si>
  <si>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</si>
  <si>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</si>
  <si>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</si>
  <si>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</si>
  <si>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</si>
  <si>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</si>
  <si>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</si>
  <si>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</si>
  <si>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</si>
  <si>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</si>
  <si>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</si>
  <si>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</si>
  <si>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</si>
  <si>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</si>
  <si>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</si>
  <si>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</si>
  <si>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</si>
  <si>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</si>
  <si>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</si>
  <si>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</si>
  <si>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</si>
  <si>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</si>
  <si>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</si>
  <si>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</si>
  <si>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</si>
  <si>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</si>
  <si>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</si>
  <si>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</si>
  <si>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</si>
  <si>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</si>
  <si>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</si>
  <si>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</si>
  <si>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</si>
  <si>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</si>
  <si>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</si>
  <si>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</si>
  <si>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</si>
  <si>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</si>
  <si>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</si>
  <si>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</si>
  <si>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</si>
  <si>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</si>
  <si>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</si>
  <si>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</si>
  <si>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</si>
  <si>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</si>
  <si>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</si>
  <si>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</si>
  <si>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</si>
  <si>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</si>
  <si>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</si>
  <si>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</si>
  <si>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</si>
  <si>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</si>
  <si>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</si>
  <si>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</si>
  <si>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</si>
  <si>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</si>
  <si>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</si>
  <si>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</si>
  <si>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</si>
  <si>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</si>
  <si>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</si>
  <si>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</si>
  <si>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</si>
  <si>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</si>
  <si>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</si>
  <si>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</si>
  <si>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</si>
  <si>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</si>
  <si>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</si>
  <si>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</si>
  <si>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</si>
  <si>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</si>
  <si>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</si>
  <si>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</si>
  <si>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</si>
  <si>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</si>
  <si>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</si>
  <si>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</si>
  <si>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</si>
  <si>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</si>
  <si>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</si>
  <si>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</si>
  <si>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</si>
  <si>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</si>
  <si>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</si>
  <si>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</si>
  <si>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</si>
  <si>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</si>
  <si>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</si>
  <si>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</si>
  <si>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</si>
  <si>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</si>
  <si>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</si>
  <si>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</si>
  <si>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</si>
  <si>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</si>
  <si>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</si>
  <si>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</si>
  <si>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</si>
  <si>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</si>
  <si>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</si>
  <si>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</si>
  <si>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</si>
  <si>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</si>
  <si>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</si>
  <si>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</si>
  <si>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</si>
  <si>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</si>
  <si>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</si>
  <si>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</si>
  <si>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</si>
  <si>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</si>
  <si>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</si>
  <si>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</si>
  <si>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</si>
  <si>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</si>
  <si>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</si>
  <si>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</si>
  <si>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</si>
  <si>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</si>
  <si>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</si>
  <si>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</si>
  <si>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</si>
  <si>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</si>
  <si>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</si>
  <si>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</si>
  <si>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</si>
  <si>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</si>
  <si>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</si>
  <si>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</si>
  <si>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</si>
  <si>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</si>
  <si>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</si>
  <si>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</si>
  <si>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</si>
  <si>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</si>
  <si>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</si>
  <si>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</si>
  <si>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</si>
  <si>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</si>
  <si>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</si>
  <si>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</si>
  <si>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</si>
  <si>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</si>
  <si>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</si>
  <si>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</si>
  <si>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</si>
  <si>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</si>
  <si>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</si>
  <si>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</si>
  <si>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</si>
  <si>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</si>
  <si>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</si>
  <si>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</si>
  <si>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</si>
  <si>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</si>
  <si>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</si>
  <si>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</si>
  <si>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</si>
  <si>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</si>
  <si>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</si>
  <si>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</si>
  <si>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</si>
  <si>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</si>
  <si>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</si>
  <si>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</si>
  <si>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</si>
  <si>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</si>
  <si>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</si>
  <si>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</si>
  <si>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</si>
  <si>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</si>
  <si>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</si>
  <si>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</si>
  <si>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</si>
  <si>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</si>
  <si>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</si>
  <si>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</si>
  <si>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</si>
  <si>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</si>
  <si>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</si>
  <si>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</si>
  <si>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</si>
  <si>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</si>
  <si>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</si>
  <si>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</si>
  <si>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</si>
  <si>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</si>
  <si>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</si>
  <si>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</si>
  <si>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</si>
  <si>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</si>
  <si>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</si>
  <si>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</si>
  <si>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</si>
  <si>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</si>
  <si>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</si>
  <si>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</si>
  <si>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</si>
  <si>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</si>
  <si>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</si>
  <si>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</si>
  <si>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</si>
  <si>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</si>
  <si>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</si>
  <si>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</si>
  <si>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</si>
  <si>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</si>
  <si>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</si>
  <si>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</si>
  <si>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</si>
  <si>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</si>
  <si>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</si>
  <si>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</si>
  <si>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</si>
  <si>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</si>
  <si>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</si>
  <si>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</si>
  <si>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</si>
  <si>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</si>
  <si>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</si>
  <si>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</si>
  <si>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</si>
  <si>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</si>
  <si>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</si>
  <si>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</si>
  <si>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</si>
  <si>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</si>
  <si>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</si>
  <si>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</si>
  <si>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</si>
  <si>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</si>
  <si>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</si>
  <si>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</si>
  <si>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</si>
  <si>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</si>
  <si>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</si>
  <si>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</si>
  <si>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</si>
  <si>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</si>
  <si>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</si>
  <si>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</si>
  <si>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</si>
  <si>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</si>
  <si>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</si>
  <si>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</si>
  <si>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</si>
  <si>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</si>
  <si>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</si>
  <si>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</si>
  <si>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</si>
  <si>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</si>
  <si>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</si>
  <si>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</si>
  <si>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</si>
  <si>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</si>
  <si>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</si>
  <si>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</si>
  <si>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</si>
  <si>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</si>
  <si>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</si>
  <si>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</si>
  <si>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</si>
  <si>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</si>
  <si>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</si>
  <si>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</si>
  <si>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</si>
  <si>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</si>
  <si>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</si>
  <si>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</si>
  <si>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</si>
  <si>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</si>
  <si>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</si>
  <si>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</si>
  <si>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</si>
  <si>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</si>
  <si>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</si>
  <si>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</si>
  <si>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</si>
  <si>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</si>
  <si>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</si>
  <si>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</si>
  <si>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</si>
  <si>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</si>
  <si>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</si>
  <si>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</si>
  <si>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</si>
  <si>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</si>
  <si>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</si>
  <si>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</si>
  <si>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</si>
  <si>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</si>
  <si>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</si>
  <si>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</si>
  <si>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</si>
  <si>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</si>
  <si>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</si>
  <si>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</si>
  <si>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</si>
  <si>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</si>
  <si>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</si>
  <si>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</si>
  <si>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</si>
  <si>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</si>
  <si>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</si>
  <si>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</si>
  <si>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</si>
  <si>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</si>
  <si>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</si>
  <si>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</si>
  <si>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</si>
  <si>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</si>
  <si>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</si>
  <si>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</si>
  <si>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</si>
  <si>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</si>
  <si>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</si>
  <si>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</si>
  <si>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</si>
  <si>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</si>
  <si>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</si>
  <si>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</si>
  <si>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</si>
  <si>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</si>
  <si>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</si>
  <si>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</si>
  <si>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</si>
  <si>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</si>
  <si>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</si>
  <si>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</si>
  <si>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</si>
  <si>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</si>
  <si>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</si>
  <si>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</si>
  <si>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</si>
  <si>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</si>
  <si>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</si>
  <si>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</si>
  <si>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</si>
  <si>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</si>
  <si>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</si>
  <si>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</si>
  <si>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</si>
  <si>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</si>
  <si>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</si>
  <si>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</si>
  <si>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</si>
  <si>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</si>
  <si>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</si>
  <si>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</si>
  <si>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</si>
  <si>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</si>
  <si>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</si>
  <si>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</si>
  <si>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</si>
  <si>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</si>
  <si>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</si>
  <si>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</si>
  <si>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</si>
  <si>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</si>
  <si>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</si>
  <si>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</si>
  <si>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</si>
  <si>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</si>
  <si>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</si>
  <si>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</si>
  <si>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</si>
  <si>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</si>
  <si>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</si>
  <si>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</si>
  <si>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</si>
  <si>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</si>
  <si>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</si>
  <si>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</si>
  <si>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</si>
  <si>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</si>
  <si>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</si>
  <si>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</si>
  <si>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</si>
  <si>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</si>
  <si>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</si>
  <si>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</si>
  <si>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</si>
  <si>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</si>
  <si>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</si>
  <si>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</si>
  <si>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</si>
  <si>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</si>
  <si>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</si>
  <si>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</si>
  <si>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</si>
  <si>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</si>
  <si>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</si>
  <si>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</si>
  <si>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</si>
  <si>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</si>
  <si>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</si>
  <si>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</si>
  <si>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</si>
  <si>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</si>
  <si>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</si>
  <si>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</si>
  <si>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</si>
  <si>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</si>
  <si>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</si>
  <si>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</si>
  <si>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</si>
  <si>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</si>
  <si>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</si>
  <si>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</si>
  <si>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</si>
  <si>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</si>
  <si>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</si>
  <si>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</si>
  <si>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</si>
  <si>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</si>
  <si>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</si>
  <si>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</si>
  <si>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</si>
  <si>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</si>
  <si>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</si>
  <si>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</si>
  <si>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</si>
  <si>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</si>
  <si>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</si>
  <si>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</si>
  <si>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</si>
  <si>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</si>
  <si>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</si>
  <si>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</si>
  <si>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</si>
  <si>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</si>
  <si>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</si>
  <si>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</si>
  <si>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</si>
  <si>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</si>
  <si>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</si>
  <si>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</si>
  <si>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</si>
  <si>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</si>
  <si>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</si>
  <si>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</si>
  <si>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</si>
  <si>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</si>
  <si>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</si>
  <si>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</si>
  <si>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</si>
  <si>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</si>
  <si>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</si>
  <si>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</si>
  <si>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</si>
  <si>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</si>
  <si>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</si>
  <si>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</si>
  <si>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</si>
  <si>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</si>
  <si>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</si>
  <si>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</si>
  <si>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</si>
  <si>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</si>
  <si>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</si>
  <si>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</si>
  <si>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</si>
  <si>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</si>
  <si>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</si>
  <si>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</si>
  <si>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</si>
  <si>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</si>
  <si>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</si>
  <si>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</si>
  <si>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</si>
  <si>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</si>
  <si>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</si>
  <si>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</si>
  <si>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</si>
  <si>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</si>
  <si>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</si>
  <si>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</si>
  <si>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</si>
  <si>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</si>
  <si>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</si>
  <si>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</si>
  <si>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</si>
  <si>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</si>
  <si>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</si>
  <si>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</si>
  <si>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</si>
  <si>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</si>
  <si>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</si>
  <si>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</si>
  <si>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</si>
  <si>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</si>
  <si>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</si>
  <si>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</si>
  <si>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</si>
  <si>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</si>
  <si>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</si>
  <si>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</si>
  <si>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</si>
  <si>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</si>
  <si>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</si>
  <si>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</si>
  <si>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</si>
  <si>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</si>
  <si>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</si>
  <si>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</si>
  <si>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</si>
  <si>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</si>
  <si>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</si>
  <si>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</si>
  <si>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</si>
  <si>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</si>
  <si>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</si>
  <si>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</si>
  <si>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</si>
  <si>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</si>
  <si>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</si>
  <si>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</si>
  <si>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</si>
  <si>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</si>
  <si>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</si>
  <si>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</si>
  <si>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</si>
  <si>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</si>
  <si>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</si>
  <si>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</si>
  <si>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</si>
  <si>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</si>
  <si>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</si>
  <si>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</si>
  <si>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</si>
  <si>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</si>
  <si>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</si>
  <si>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</si>
  <si>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</si>
  <si>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</si>
  <si>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</si>
  <si>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</si>
  <si>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</si>
  <si>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</si>
  <si>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</si>
  <si>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</si>
  <si>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</si>
  <si>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</si>
  <si>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</si>
  <si>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</si>
  <si>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</si>
  <si>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</si>
  <si>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</si>
  <si>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</si>
  <si>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</si>
  <si>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</si>
  <si>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</si>
  <si>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</si>
  <si>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</si>
  <si>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</si>
  <si>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</si>
  <si>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</si>
  <si>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</si>
  <si>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</si>
  <si>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</si>
  <si>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</si>
  <si>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</si>
  <si>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</si>
  <si>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</si>
  <si>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</si>
  <si>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</si>
  <si>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</si>
  <si>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</si>
  <si>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</si>
  <si>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</si>
  <si>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</si>
  <si>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</si>
  <si>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</si>
  <si>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</si>
  <si>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</si>
  <si>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</si>
  <si>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</si>
  <si>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</si>
  <si>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</si>
  <si>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</si>
  <si>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</si>
  <si>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</si>
  <si>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</si>
  <si>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</si>
  <si>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</si>
  <si>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</si>
  <si>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</si>
  <si>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</si>
  <si>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</si>
  <si>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</si>
  <si>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</si>
  <si>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</si>
  <si>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</si>
  <si>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</si>
  <si>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</si>
  <si>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</si>
  <si>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</si>
  <si>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</si>
  <si>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</si>
  <si>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</si>
  <si>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</si>
  <si>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</si>
  <si>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</si>
  <si>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</si>
  <si>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</si>
  <si>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</si>
  <si>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</si>
  <si>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</si>
  <si>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</si>
  <si>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</si>
  <si>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</si>
  <si>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</si>
  <si>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</si>
  <si>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</si>
  <si>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</si>
  <si>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</si>
  <si>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</si>
  <si>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</si>
  <si>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</si>
  <si>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</si>
  <si>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</si>
  <si>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</si>
  <si>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</si>
  <si>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</si>
  <si>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</si>
  <si>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</si>
  <si>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</si>
  <si>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</si>
  <si>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</si>
  <si>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</si>
  <si>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</si>
  <si>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</si>
  <si>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</si>
  <si>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</si>
  <si>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</si>
  <si>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</si>
  <si>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</si>
  <si>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</si>
  <si>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</si>
  <si>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</si>
  <si>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</si>
  <si>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</si>
  <si>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</si>
  <si>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</si>
  <si>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</si>
  <si>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</si>
  <si>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</si>
  <si>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</si>
  <si>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</si>
  <si>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</si>
  <si>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</si>
  <si>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</si>
  <si>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</si>
  <si>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</si>
  <si>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</si>
  <si>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</si>
  <si>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</si>
  <si>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</si>
  <si>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</si>
  <si>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</si>
  <si>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</si>
  <si>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</si>
  <si>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</si>
  <si>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</si>
  <si>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</si>
  <si>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</si>
  <si>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</si>
  <si>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</si>
  <si>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</si>
  <si>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</si>
  <si>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</si>
  <si>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</si>
  <si>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</si>
  <si>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</si>
  <si>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</si>
  <si>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</si>
  <si>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</si>
  <si>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</si>
  <si>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</si>
  <si>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</si>
  <si>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</si>
  <si>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</si>
  <si>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</si>
  <si>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</si>
  <si>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</si>
  <si>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</si>
  <si>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</si>
  <si>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</si>
  <si>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</si>
  <si>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</si>
  <si>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</si>
  <si>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</si>
  <si>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</si>
  <si>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</si>
  <si>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</si>
  <si>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</si>
  <si>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</si>
  <si>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</si>
  <si>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</si>
  <si>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</si>
  <si>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</si>
  <si>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</si>
  <si>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</si>
  <si>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</si>
  <si>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</si>
  <si>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</si>
  <si>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</si>
  <si>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</si>
  <si>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</si>
  <si>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</si>
  <si>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</si>
  <si>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</si>
  <si>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</si>
  <si>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</si>
  <si>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</si>
  <si>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</si>
  <si>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</si>
  <si>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</si>
  <si>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</si>
  <si>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</si>
  <si>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</si>
  <si>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</si>
  <si>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</si>
  <si>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</si>
  <si>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</si>
  <si>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</si>
  <si>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</si>
  <si>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</si>
  <si>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</si>
  <si>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</si>
  <si>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</si>
  <si>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</si>
  <si>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</si>
  <si>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</si>
  <si>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</si>
  <si>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</si>
  <si>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</si>
  <si>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</si>
  <si>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</si>
  <si>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</si>
  <si>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</si>
  <si>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</si>
  <si>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</si>
  <si>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</si>
  <si>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</si>
  <si>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</si>
  <si>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</si>
  <si>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</si>
  <si>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</si>
  <si>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</si>
  <si>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</si>
  <si>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</si>
  <si>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</si>
  <si>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</si>
  <si>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</si>
  <si>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</si>
  <si>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</si>
  <si>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</si>
  <si>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</si>
  <si>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</si>
  <si>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</si>
  <si>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</si>
  <si>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</si>
  <si>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</si>
  <si>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</si>
  <si>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</si>
  <si>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</si>
  <si>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</si>
  <si>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</si>
  <si>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</si>
  <si>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</si>
  <si>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</si>
  <si>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</si>
  <si>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</si>
  <si>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</si>
  <si>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</si>
  <si>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</si>
  <si>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</si>
  <si>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</si>
  <si>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</si>
  <si>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</si>
  <si>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</si>
  <si>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</si>
  <si>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</si>
  <si>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</si>
  <si>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</si>
  <si>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</si>
  <si>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</si>
  <si>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</si>
  <si>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</si>
  <si>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</si>
  <si>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</si>
  <si>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</si>
  <si>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</si>
  <si>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</si>
  <si>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</si>
  <si>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</si>
  <si>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</si>
  <si>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</si>
  <si>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</si>
  <si>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</si>
  <si>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</si>
  <si>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</si>
  <si>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</si>
  <si>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</si>
  <si>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</si>
  <si>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</si>
  <si>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</si>
  <si>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</si>
  <si>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</si>
  <si>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</si>
  <si>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</si>
  <si>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</si>
  <si>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</si>
  <si>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</si>
  <si>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</si>
  <si>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</si>
  <si>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</si>
  <si>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</si>
  <si>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</si>
  <si>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</si>
  <si>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</si>
  <si>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</si>
  <si>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</si>
  <si>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</si>
  <si>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</si>
  <si>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</si>
  <si>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</si>
  <si>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</si>
  <si>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</si>
  <si>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</si>
  <si>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</si>
  <si>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</si>
  <si>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</si>
  <si>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</si>
  <si>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</si>
  <si>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</si>
  <si>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</si>
  <si>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</si>
  <si>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</si>
  <si>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</si>
  <si>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</si>
  <si>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</si>
  <si>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</si>
  <si>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</si>
  <si>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</si>
  <si>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</si>
  <si>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</si>
  <si>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</si>
  <si>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</si>
  <si>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</si>
  <si>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</si>
  <si>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</si>
  <si>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</si>
  <si>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</si>
  <si>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</si>
  <si>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</si>
  <si>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</si>
  <si>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</si>
  <si>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</si>
  <si>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</si>
  <si>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</si>
  <si>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</si>
  <si>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</si>
  <si>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</si>
  <si>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</si>
  <si>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</si>
  <si>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</si>
  <si>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</si>
  <si>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</si>
  <si>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</si>
  <si>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</si>
  <si>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</si>
  <si>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</si>
  <si>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</si>
  <si>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</si>
  <si>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</si>
  <si>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</si>
  <si>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</si>
  <si>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</si>
  <si>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</si>
  <si>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</si>
  <si>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</si>
  <si>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</si>
  <si>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</si>
  <si>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</si>
  <si>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</si>
  <si>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</si>
  <si>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</si>
  <si>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</si>
  <si>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</si>
  <si>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</si>
  <si>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</si>
  <si>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</si>
  <si>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</si>
  <si>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</si>
  <si>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</si>
  <si>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</si>
  <si>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</si>
  <si>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</si>
  <si>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</si>
  <si>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</si>
  <si>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</si>
  <si>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</si>
  <si>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</si>
  <si>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</si>
  <si>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</si>
  <si>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</si>
  <si>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</si>
  <si>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</si>
  <si>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</si>
  <si>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</si>
  <si>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</si>
  <si>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</si>
  <si>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</si>
  <si>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</si>
  <si>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</si>
  <si>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</si>
  <si>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</si>
  <si>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</si>
  <si>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</si>
  <si>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</si>
  <si>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</si>
  <si>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</si>
  <si>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</si>
  <si>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</si>
  <si>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</si>
  <si>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</si>
  <si>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</si>
  <si>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</si>
  <si>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</si>
  <si>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</si>
  <si>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</si>
  <si>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</si>
  <si>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</si>
  <si>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</si>
  <si>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</si>
  <si>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</si>
  <si>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</si>
  <si>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</si>
  <si>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</si>
  <si>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</si>
  <si>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</si>
  <si>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</si>
  <si>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</si>
  <si>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</si>
  <si>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</si>
  <si>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</si>
  <si>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</si>
  <si>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</si>
  <si>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</si>
  <si>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</si>
  <si>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</si>
  <si>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</si>
  <si>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</si>
  <si>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</si>
  <si>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</si>
  <si>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</si>
  <si>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</si>
  <si>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</si>
  <si>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</si>
  <si>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</si>
  <si>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</si>
  <si>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</si>
  <si>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</si>
  <si>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</si>
  <si>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</si>
  <si>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</si>
  <si>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</si>
  <si>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</si>
  <si>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</si>
  <si>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</si>
  <si>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</si>
  <si>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</si>
  <si>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</si>
  <si>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</si>
  <si>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</si>
  <si>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</si>
  <si>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</si>
  <si>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</si>
  <si>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</si>
  <si>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</si>
  <si>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</si>
  <si>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</si>
  <si>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</si>
  <si>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</si>
  <si>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</si>
  <si>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</si>
  <si>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</si>
  <si>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</si>
  <si>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</si>
  <si>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</si>
  <si>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</si>
  <si>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</si>
  <si>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</si>
  <si>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</si>
  <si>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</si>
  <si>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</si>
  <si>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</si>
  <si>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</si>
  <si>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</si>
  <si>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</si>
  <si>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</si>
  <si>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</si>
  <si>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</si>
  <si>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</si>
  <si>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</si>
  <si>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</si>
  <si>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</si>
  <si>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</si>
  <si>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</si>
  <si>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</si>
  <si>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</si>
  <si>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</si>
  <si>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</si>
  <si>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</si>
  <si>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</si>
  <si>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</si>
  <si>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</si>
  <si>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</si>
  <si>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</si>
  <si>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</si>
  <si>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</si>
  <si>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</si>
  <si>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</si>
  <si>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</si>
  <si>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</si>
  <si>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</si>
  <si>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</si>
  <si>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</si>
  <si>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</si>
  <si>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</si>
  <si>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</si>
  <si>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</si>
  <si>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</si>
  <si>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</si>
  <si>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</si>
  <si>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</si>
  <si>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</si>
  <si>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</si>
  <si>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</si>
  <si>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</si>
  <si>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</si>
  <si>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</si>
  <si>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</si>
  <si>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</si>
  <si>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</si>
  <si>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</si>
  <si>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</si>
  <si>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</si>
  <si>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</si>
  <si>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</si>
  <si>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</si>
  <si>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</si>
  <si>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</si>
  <si>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</si>
  <si>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</si>
  <si>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</si>
  <si>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</si>
  <si>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</si>
  <si>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</si>
  <si>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</si>
  <si>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</si>
  <si>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</si>
  <si>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</si>
  <si>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</si>
  <si>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</si>
  <si>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</si>
  <si>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</si>
  <si>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</si>
  <si>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</si>
  <si>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</si>
  <si>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</si>
  <si>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</si>
  <si>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</si>
  <si>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</si>
  <si>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</si>
  <si>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</si>
  <si>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</si>
  <si>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</si>
  <si>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</si>
  <si>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</si>
  <si>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</si>
  <si>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</si>
  <si>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</si>
  <si>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</si>
  <si>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</si>
  <si>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</si>
  <si>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</si>
  <si>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</si>
  <si>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</si>
  <si>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</si>
  <si>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</si>
  <si>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</si>
  <si>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</si>
  <si>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</si>
  <si>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</si>
  <si>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</si>
  <si>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</si>
  <si>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</si>
  <si>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</si>
  <si>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</si>
  <si>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</si>
  <si>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</si>
  <si>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</si>
  <si>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</si>
  <si>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</si>
  <si>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</si>
  <si>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</si>
  <si>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</si>
  <si>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</si>
  <si>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</si>
  <si>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</si>
  <si>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</si>
  <si>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</si>
  <si>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</si>
  <si>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</si>
  <si>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</si>
  <si>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</si>
  <si>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</si>
  <si>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</si>
  <si>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</si>
  <si>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</si>
  <si>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</si>
  <si>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</si>
  <si>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</si>
  <si>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</si>
  <si>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</si>
  <si>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</si>
  <si>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</si>
  <si>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</si>
  <si>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</si>
  <si>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</si>
  <si>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</si>
  <si>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</si>
  <si>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</si>
  <si>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</si>
  <si>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</si>
  <si>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</si>
  <si>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</si>
  <si>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</si>
  <si>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</si>
  <si>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</si>
  <si>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</si>
  <si>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</si>
  <si>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</si>
  <si>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</si>
  <si>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</si>
  <si>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</si>
  <si>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</si>
  <si>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</si>
  <si>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</si>
  <si>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</si>
  <si>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</si>
  <si>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</si>
  <si>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</si>
  <si>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</si>
  <si>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</si>
  <si>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</si>
  <si>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</si>
  <si>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</si>
  <si>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</si>
  <si>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</si>
  <si>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</si>
  <si>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</si>
  <si>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</si>
  <si>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</si>
  <si>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</si>
  <si>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</si>
  <si>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</si>
  <si>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</si>
  <si>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</si>
  <si>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</si>
  <si>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</si>
  <si>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</si>
  <si>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</si>
  <si>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</si>
  <si>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</si>
  <si>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</si>
  <si>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</si>
  <si>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</si>
  <si>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</si>
  <si>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</si>
  <si>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</si>
  <si>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</si>
  <si>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</si>
  <si>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</si>
  <si>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</si>
  <si>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</si>
  <si>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</si>
  <si>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</si>
  <si>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</si>
  <si>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</si>
  <si>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</si>
  <si>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</si>
  <si>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</si>
  <si>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</si>
  <si>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</si>
  <si>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</si>
  <si>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</si>
  <si>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</si>
  <si>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</si>
  <si>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</si>
  <si>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</si>
  <si>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</si>
  <si>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</si>
  <si>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</si>
  <si>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</si>
  <si>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</si>
  <si>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</si>
  <si>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</si>
  <si>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</si>
  <si>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</si>
  <si>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</si>
  <si>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</si>
  <si>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</si>
  <si>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</si>
  <si>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</si>
  <si>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</si>
  <si>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</si>
  <si>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</si>
  <si>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</si>
  <si>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</si>
  <si>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</si>
  <si>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</si>
  <si>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</si>
  <si>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</si>
  <si>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</si>
  <si>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</si>
  <si>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</si>
  <si>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</si>
  <si>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</si>
  <si>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</si>
  <si>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</si>
  <si>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</si>
  <si>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</si>
  <si>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</si>
  <si>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</si>
  <si>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</si>
  <si>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</si>
  <si>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</si>
  <si>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</si>
  <si>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</si>
  <si>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</si>
  <si>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</si>
  <si>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</si>
  <si>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</si>
  <si>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</si>
  <si>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</si>
  <si>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</si>
  <si>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</si>
  <si>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</si>
  <si>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</si>
  <si>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</si>
  <si>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</si>
  <si>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</si>
  <si>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</si>
  <si>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</si>
  <si>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</si>
  <si>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</si>
  <si>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</si>
  <si>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</si>
  <si>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</si>
  <si>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</si>
  <si>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</si>
  <si>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</si>
  <si>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</si>
  <si>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</si>
  <si>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</si>
  <si>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</si>
  <si>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</si>
  <si>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</si>
  <si>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</si>
  <si>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</si>
  <si>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</si>
  <si>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</si>
  <si>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</si>
  <si>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</si>
  <si>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</si>
  <si>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</si>
  <si>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</si>
  <si>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</si>
  <si>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</si>
  <si>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</si>
  <si>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</si>
  <si>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</si>
  <si>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</si>
  <si>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</si>
  <si>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</si>
  <si>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</si>
  <si>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</si>
  <si>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</si>
  <si>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</si>
  <si>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</si>
  <si>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</si>
  <si>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</si>
  <si>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</si>
  <si>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</si>
  <si>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</si>
  <si>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</si>
  <si>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</si>
  <si>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</si>
  <si>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</si>
  <si>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</si>
  <si>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</si>
  <si>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</si>
  <si>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</si>
  <si>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</si>
  <si>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</si>
  <si>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</si>
  <si>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</si>
  <si>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</si>
  <si>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</si>
  <si>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</si>
  <si>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</si>
  <si>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</si>
  <si>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</si>
  <si>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</si>
  <si>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</si>
  <si>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</si>
  <si>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</si>
  <si>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</si>
  <si>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</si>
  <si>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</si>
  <si>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</si>
  <si>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</si>
  <si>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</si>
  <si>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</si>
  <si>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</si>
  <si>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</si>
  <si>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</si>
  <si>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</si>
  <si>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</si>
  <si>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</si>
  <si>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</si>
  <si>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</si>
  <si>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</si>
  <si>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</si>
  <si>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</si>
  <si>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</si>
  <si>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</si>
  <si>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</si>
  <si>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</si>
  <si>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</si>
  <si>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</si>
  <si>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</si>
  <si>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</si>
  <si>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</si>
  <si>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</si>
  <si>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</si>
  <si>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</si>
  <si>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</si>
  <si>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</si>
  <si>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</si>
  <si>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</si>
  <si>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</si>
  <si>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</si>
  <si>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</si>
  <si>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</si>
  <si>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</si>
  <si>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</si>
  <si>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</si>
  <si>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</si>
  <si>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</si>
  <si>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</si>
  <si>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</si>
  <si>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</si>
  <si>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</si>
  <si>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</si>
  <si>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</si>
  <si>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</si>
  <si>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</si>
  <si>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</si>
  <si>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</si>
  <si>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</si>
  <si>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</si>
  <si>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</si>
  <si>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</si>
  <si>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</si>
  <si>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</si>
  <si>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</si>
  <si>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</si>
  <si>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</si>
  <si>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</si>
  <si>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</si>
  <si>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</si>
  <si>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</si>
  <si>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</si>
  <si>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</si>
  <si>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</si>
  <si>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</si>
  <si>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</si>
  <si>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</si>
  <si>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</si>
  <si>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</si>
  <si>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</si>
  <si>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</si>
  <si>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</si>
  <si>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</si>
  <si>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</si>
  <si>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</si>
  <si>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</si>
  <si>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</si>
  <si>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</si>
  <si>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</si>
  <si>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</si>
  <si>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</si>
  <si>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</si>
  <si>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</si>
  <si>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</si>
  <si>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</si>
  <si>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</si>
  <si>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</si>
  <si>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</si>
  <si>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</si>
  <si>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</si>
  <si>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</si>
  <si>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</si>
  <si>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</si>
  <si>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</si>
  <si>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</si>
  <si>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</si>
  <si>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</si>
  <si>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</si>
  <si>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</si>
  <si>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</si>
  <si>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</si>
  <si>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</si>
  <si>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</si>
  <si>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</si>
  <si>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</si>
  <si>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</si>
  <si>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</si>
  <si>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</si>
  <si>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</si>
  <si>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</si>
  <si>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</si>
  <si>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</si>
  <si>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</si>
  <si>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</si>
  <si>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</si>
  <si>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</si>
  <si>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</si>
  <si>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</si>
  <si>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</si>
  <si>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</si>
  <si>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</si>
  <si>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</si>
  <si>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</si>
  <si>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</si>
  <si>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</si>
  <si>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</si>
  <si>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</si>
  <si>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</si>
  <si>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</si>
  <si>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</si>
  <si>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</si>
  <si>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</si>
  <si>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</si>
  <si>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</si>
  <si>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</si>
  <si>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</si>
  <si>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</si>
  <si>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</si>
  <si>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</si>
  <si>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</si>
  <si>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</si>
  <si>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</si>
  <si>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</si>
  <si>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</si>
  <si>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</si>
  <si>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</si>
  <si>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</si>
  <si>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</si>
  <si>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</si>
  <si>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</si>
  <si>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</si>
  <si>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</si>
  <si>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</si>
  <si>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</si>
  <si>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</si>
  <si>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</si>
  <si>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</si>
  <si>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</si>
  <si>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</si>
  <si>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</si>
  <si>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</si>
  <si>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</si>
  <si>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</si>
  <si>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</si>
  <si>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</si>
  <si>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</si>
  <si>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</si>
  <si>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</si>
  <si>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</si>
  <si>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</si>
  <si>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</si>
  <si>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</si>
  <si>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</si>
  <si>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</si>
  <si>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</si>
  <si>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</si>
  <si>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</si>
  <si>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</si>
  <si>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</si>
  <si>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</si>
  <si>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</si>
  <si>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</si>
  <si>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</si>
  <si>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</si>
  <si>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</si>
  <si>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</si>
  <si>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</si>
  <si>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</si>
  <si>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</si>
  <si>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</si>
  <si>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</si>
  <si>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</si>
  <si>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</si>
  <si>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</si>
  <si>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</si>
  <si>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</si>
  <si>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</si>
  <si>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</si>
  <si>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</si>
  <si>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</si>
  <si>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</si>
  <si>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</si>
  <si>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</si>
  <si>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</si>
  <si>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</si>
  <si>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</si>
  <si>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</si>
  <si>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</si>
  <si>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</si>
  <si>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</si>
  <si>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</si>
  <si>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</si>
  <si>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</si>
  <si>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</si>
  <si>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</si>
  <si>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</si>
  <si>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</si>
  <si>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</si>
  <si>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</si>
  <si>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</si>
  <si>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</si>
  <si>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</si>
  <si>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</si>
  <si>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</si>
  <si>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</si>
  <si>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</si>
  <si>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</si>
  <si>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</si>
  <si>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</si>
  <si>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</si>
  <si>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</si>
  <si>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</si>
  <si>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</si>
  <si>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</si>
  <si>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</si>
  <si>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</si>
  <si>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</si>
  <si>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</si>
  <si>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</si>
  <si>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</si>
  <si>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</si>
  <si>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</si>
  <si>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</si>
  <si>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</si>
  <si>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</si>
  <si>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</si>
  <si>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</si>
  <si>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</si>
  <si>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</si>
  <si>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</si>
  <si>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</si>
  <si>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</si>
  <si>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</si>
  <si>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</si>
  <si>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</si>
  <si>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</si>
  <si>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</si>
  <si>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</si>
  <si>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</si>
  <si>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</si>
  <si>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</si>
  <si>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</si>
  <si>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</si>
  <si>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</si>
  <si>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</si>
  <si>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</si>
  <si>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</si>
  <si>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</si>
  <si>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</si>
  <si>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</si>
  <si>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</si>
  <si>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</si>
  <si>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</si>
  <si>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</si>
  <si>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</si>
  <si>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</si>
  <si>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</si>
  <si>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</si>
  <si>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</si>
  <si>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</si>
  <si>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</si>
  <si>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</si>
  <si>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</si>
  <si>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</si>
  <si>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</si>
  <si>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</si>
  <si>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</si>
  <si>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</si>
  <si>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</si>
  <si>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</si>
  <si>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</si>
  <si>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</si>
  <si>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</si>
  <si>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</si>
  <si>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</si>
  <si>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</si>
  <si>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</si>
  <si>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</si>
  <si>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</si>
  <si>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</si>
  <si>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</si>
  <si>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</si>
  <si>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</si>
  <si>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</si>
  <si>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</si>
  <si>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</si>
  <si>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</si>
  <si>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</si>
  <si>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</si>
  <si>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</si>
  <si>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</si>
  <si>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</si>
  <si>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</si>
  <si>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</si>
  <si>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</si>
  <si>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</si>
  <si>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</si>
  <si>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</si>
  <si>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</si>
  <si>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</si>
  <si>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</si>
  <si>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</si>
  <si>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</si>
  <si>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</si>
  <si>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</si>
  <si>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</si>
  <si>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</si>
  <si>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</si>
  <si>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</si>
  <si>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</si>
  <si>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</si>
  <si>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</si>
  <si>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</si>
  <si>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</si>
  <si>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</si>
  <si>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</si>
  <si>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</si>
  <si>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</si>
  <si>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</si>
  <si>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</si>
  <si>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</si>
  <si>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</si>
  <si>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</si>
  <si>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</si>
  <si>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</si>
  <si>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</si>
  <si>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</si>
  <si>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</si>
  <si>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</si>
  <si>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</si>
  <si>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</si>
  <si>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</si>
  <si>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</si>
  <si>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</si>
  <si>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</si>
  <si>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</si>
  <si>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</si>
  <si>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</si>
  <si>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</si>
  <si>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</si>
  <si>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</si>
  <si>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</si>
  <si>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</si>
  <si>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</si>
  <si>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</si>
  <si>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</si>
  <si>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</si>
  <si>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</si>
  <si>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</si>
  <si>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</si>
  <si>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</si>
  <si>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</si>
  <si>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</si>
  <si>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</si>
  <si>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</si>
  <si>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</si>
  <si>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</si>
  <si>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</si>
  <si>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</si>
  <si>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</si>
  <si>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</si>
  <si>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</si>
  <si>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</si>
  <si>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</si>
  <si>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</si>
  <si>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</si>
  <si>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</si>
  <si>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</si>
  <si>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</si>
  <si>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</si>
  <si>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</si>
  <si>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</si>
  <si>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</si>
  <si>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</si>
  <si>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</si>
  <si>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</si>
  <si>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</si>
  <si>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</si>
  <si>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</si>
  <si>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</si>
  <si>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</si>
  <si>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</si>
  <si>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</si>
  <si>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</si>
  <si>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</si>
  <si>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</si>
  <si>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</si>
  <si>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</si>
  <si>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</si>
  <si>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</si>
  <si>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</si>
  <si>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</si>
  <si>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</si>
  <si>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</si>
  <si>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</si>
  <si>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</si>
  <si>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</si>
  <si>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</si>
  <si>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</si>
  <si>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</si>
  <si>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</si>
  <si>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</si>
  <si>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</si>
  <si>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</si>
  <si>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</si>
  <si>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</si>
  <si>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</si>
  <si>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</si>
  <si>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</si>
  <si>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</si>
  <si>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</si>
  <si>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</si>
  <si>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</si>
  <si>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</si>
  <si>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</si>
  <si>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</si>
  <si>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</si>
  <si>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</si>
  <si>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</si>
  <si>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</si>
  <si>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</si>
  <si>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</si>
  <si>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</si>
  <si>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</si>
  <si>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</si>
  <si>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</si>
  <si>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</si>
  <si>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</si>
  <si>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</si>
  <si>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</si>
  <si>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</si>
  <si>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</si>
  <si>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</si>
  <si>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</si>
  <si>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</si>
  <si>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</si>
  <si>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</si>
  <si>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</si>
  <si>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</si>
  <si>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</si>
  <si>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</si>
  <si>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</si>
  <si>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</si>
  <si>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</si>
  <si>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</si>
  <si>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</si>
  <si>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</si>
  <si>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</si>
  <si>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</si>
  <si>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</si>
  <si>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</si>
  <si>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</si>
  <si>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</si>
  <si>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</si>
  <si>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</si>
  <si>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</si>
  <si>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</si>
  <si>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</si>
  <si>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</si>
  <si>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</si>
  <si>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</si>
  <si>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</si>
  <si>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</si>
  <si>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</si>
  <si>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</si>
  <si>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</si>
  <si>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</si>
  <si>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</si>
  <si>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</si>
  <si>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</si>
  <si>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</si>
  <si>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</si>
  <si>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</si>
  <si>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</si>
  <si>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</si>
  <si>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</si>
  <si>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</si>
  <si>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</si>
  <si>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</si>
  <si>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</si>
  <si>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</si>
  <si>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</si>
  <si>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</si>
  <si>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</si>
  <si>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</si>
  <si>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</si>
  <si>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</si>
  <si>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</si>
  <si>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</si>
  <si>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</si>
  <si>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</si>
  <si>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</si>
  <si>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</si>
  <si>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</si>
  <si>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</si>
  <si>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</si>
  <si>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</si>
  <si>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</si>
  <si>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</si>
  <si>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</si>
  <si>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</si>
  <si>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</si>
  <si>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</si>
  <si>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</si>
  <si>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</si>
  <si>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</si>
  <si>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</si>
  <si>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</si>
  <si>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</si>
  <si>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</si>
  <si>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</si>
  <si>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</si>
  <si>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</si>
  <si>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</si>
  <si>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</si>
  <si>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</si>
  <si>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</si>
  <si>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</si>
  <si>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</si>
  <si>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</si>
  <si>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</si>
  <si>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</si>
  <si>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</si>
  <si>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</si>
  <si>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</si>
  <si>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</si>
  <si>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</si>
  <si>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</si>
  <si>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</si>
  <si>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</si>
  <si>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</si>
  <si>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</si>
  <si>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</si>
  <si>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</si>
  <si>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</si>
  <si>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</si>
  <si>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</si>
  <si>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</si>
  <si>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</si>
  <si>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</si>
  <si>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</si>
  <si>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</si>
  <si>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</si>
  <si>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</si>
  <si>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</si>
  <si>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</si>
  <si>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</si>
  <si>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</si>
  <si>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</si>
  <si>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</si>
  <si>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</si>
  <si>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</si>
  <si>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</si>
  <si>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</si>
  <si>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</si>
  <si>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</si>
  <si>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</si>
  <si>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</si>
  <si>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</si>
  <si>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</si>
  <si>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</si>
  <si>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</si>
  <si>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</si>
  <si>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</si>
  <si>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</si>
  <si>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</si>
  <si>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</si>
  <si>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</si>
  <si>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</si>
  <si>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</si>
  <si>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</si>
  <si>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</si>
  <si>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</si>
  <si>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</si>
  <si>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</si>
  <si>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</si>
  <si>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</si>
  <si>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</si>
  <si>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</si>
  <si>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</si>
  <si>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</si>
  <si>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</si>
  <si>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</si>
  <si>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</si>
  <si>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</si>
  <si>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</si>
  <si>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</si>
  <si>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</si>
  <si>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</si>
  <si>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</si>
  <si>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</si>
  <si>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</si>
  <si>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</si>
  <si>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</si>
  <si>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</si>
  <si>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</si>
  <si>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</si>
  <si>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</si>
  <si>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</si>
  <si>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</si>
  <si>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</si>
  <si>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</si>
  <si>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</si>
  <si>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</si>
  <si>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</si>
  <si>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</si>
  <si>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</si>
  <si>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</si>
  <si>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</si>
  <si>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</si>
  <si>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</si>
  <si>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</si>
  <si>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</si>
  <si>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</si>
  <si>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</si>
  <si>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</si>
  <si>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</si>
  <si>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</si>
  <si>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</si>
  <si>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</si>
  <si>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</si>
  <si>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</si>
  <si>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</si>
  <si>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</si>
  <si>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</si>
  <si>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</si>
  <si>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</si>
  <si>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</si>
  <si>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</si>
  <si>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</si>
  <si>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</si>
  <si>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</si>
  <si>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</si>
  <si>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</si>
  <si>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</si>
  <si>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</si>
  <si>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</si>
  <si>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</si>
  <si>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</si>
  <si>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</si>
  <si>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</si>
  <si>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</si>
  <si>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</si>
  <si>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</si>
  <si>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</si>
  <si>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</si>
  <si>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</si>
  <si>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</si>
  <si>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</si>
  <si>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</si>
  <si>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</si>
  <si>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</si>
  <si>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</si>
  <si>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</si>
  <si>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</si>
  <si>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</si>
  <si>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</si>
  <si>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</si>
  <si>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</si>
  <si>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</si>
  <si>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</si>
  <si>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</si>
  <si>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</si>
  <si>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</si>
  <si>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</si>
  <si>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</si>
  <si>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</si>
  <si>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</si>
  <si>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</si>
  <si>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</si>
  <si>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</si>
  <si>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</si>
  <si>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</si>
  <si>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</si>
  <si>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</si>
  <si>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</si>
  <si>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</si>
  <si>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</si>
  <si>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</si>
  <si>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</si>
  <si>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</si>
  <si>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</si>
  <si>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</si>
  <si>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</si>
  <si>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</si>
  <si>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</si>
  <si>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</si>
  <si>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</si>
  <si>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</si>
  <si>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</si>
  <si>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</si>
  <si>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</si>
  <si>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</si>
  <si>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</si>
  <si>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</si>
  <si>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</si>
  <si>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</si>
  <si>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</si>
  <si>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</si>
  <si>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</si>
  <si>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</si>
  <si>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</si>
  <si>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</si>
  <si>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</si>
  <si>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</si>
  <si>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</si>
  <si>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</si>
  <si>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</si>
  <si>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</si>
  <si>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</si>
  <si>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</si>
  <si>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</si>
  <si>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</si>
  <si>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</si>
  <si>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</si>
  <si>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</si>
  <si>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</si>
  <si>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</si>
  <si>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</si>
  <si>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</si>
  <si>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</si>
  <si>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</si>
  <si>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</si>
  <si>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</si>
  <si>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</si>
  <si>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</si>
  <si>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</si>
  <si>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</si>
  <si>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</si>
  <si>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</si>
  <si>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</si>
  <si>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</si>
  <si>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</si>
  <si>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</si>
  <si>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</si>
  <si>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</si>
  <si>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</si>
  <si>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</si>
  <si>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</si>
  <si>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</si>
  <si>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</si>
  <si>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</si>
  <si>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</si>
  <si>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</si>
  <si>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</si>
  <si>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</si>
  <si>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</si>
  <si>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</si>
  <si>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</si>
  <si>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</si>
  <si>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</si>
  <si>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</si>
  <si>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</si>
  <si>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</si>
  <si>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</si>
  <si>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</si>
  <si>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</si>
  <si>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</si>
  <si>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</si>
  <si>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</si>
  <si>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</si>
  <si>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</si>
  <si>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</si>
  <si>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</si>
  <si>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</si>
  <si>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</si>
  <si>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</si>
  <si>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</si>
  <si>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</si>
  <si>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</si>
  <si>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</si>
  <si>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</si>
  <si>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</si>
  <si>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</si>
  <si>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</si>
  <si>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</si>
  <si>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</si>
  <si>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</si>
  <si>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</si>
  <si>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</si>
  <si>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</si>
  <si>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</si>
  <si>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</si>
  <si>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</si>
  <si>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</si>
  <si>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</si>
  <si>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</si>
  <si>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</si>
  <si>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</si>
  <si>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</si>
  <si>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</si>
  <si>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</si>
  <si>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</si>
  <si>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</si>
  <si>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</si>
  <si>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</si>
  <si>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</si>
  <si>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</si>
  <si>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</si>
  <si>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</si>
  <si>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</si>
  <si>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</si>
  <si>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</si>
  <si>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</si>
  <si>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</si>
  <si>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</si>
  <si>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</si>
  <si>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</si>
  <si>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</si>
  <si>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</si>
  <si>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</si>
  <si>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</si>
  <si>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</si>
  <si>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</si>
  <si>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</si>
  <si>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</si>
  <si>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</si>
  <si>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</si>
  <si>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</si>
  <si>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</si>
  <si>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</si>
  <si>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</si>
  <si>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</si>
  <si>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</si>
  <si>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</si>
  <si>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</si>
  <si>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</si>
  <si>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</si>
  <si>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</si>
  <si>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</si>
  <si>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</si>
  <si>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</si>
  <si>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</si>
  <si>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</si>
  <si>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</si>
  <si>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</si>
  <si>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</si>
  <si>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</si>
  <si>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</si>
  <si>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</si>
  <si>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</si>
  <si>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</si>
  <si>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</si>
  <si>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</si>
  <si>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</si>
  <si>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</si>
  <si>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</si>
  <si>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</si>
  <si>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</si>
  <si>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</si>
  <si>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</si>
  <si>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</si>
  <si>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</si>
  <si>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</si>
  <si>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</si>
  <si>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</si>
  <si>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</si>
  <si>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</si>
  <si>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</si>
  <si>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</si>
  <si>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</si>
  <si>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</si>
  <si>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</si>
  <si>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</si>
  <si>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</si>
  <si>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</si>
  <si>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</si>
  <si>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</si>
  <si>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</si>
  <si>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</si>
  <si>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</si>
  <si>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</si>
  <si>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</si>
  <si>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</si>
  <si>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</si>
  <si>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</si>
  <si>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</si>
  <si>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</si>
  <si>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</si>
  <si>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</si>
  <si>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</si>
  <si>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</si>
  <si>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</si>
  <si>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</si>
  <si>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</si>
  <si>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</si>
  <si>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</si>
  <si>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</si>
  <si>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</si>
  <si>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</si>
  <si>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</si>
  <si>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</si>
  <si>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</si>
  <si>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</si>
  <si>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</si>
  <si>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</si>
  <si>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</si>
  <si>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</si>
  <si>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</si>
  <si>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</si>
  <si>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</si>
  <si>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</si>
  <si>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</si>
  <si>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</si>
  <si>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</si>
  <si>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</si>
  <si>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</si>
  <si>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</si>
  <si>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</si>
  <si>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</si>
  <si>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</si>
  <si>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</si>
  <si>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</si>
  <si>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</si>
  <si>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</si>
  <si>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</si>
  <si>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</si>
  <si>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</si>
  <si>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</si>
  <si>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</si>
  <si>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</si>
  <si>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</si>
  <si>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</si>
  <si>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</si>
  <si>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</si>
  <si>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</si>
  <si>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</si>
  <si>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</si>
  <si>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</si>
  <si>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</si>
  <si>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</si>
  <si>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</si>
  <si>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</si>
  <si>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</si>
  <si>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</si>
  <si>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</si>
  <si>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</si>
  <si>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</si>
  <si>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</si>
  <si>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</si>
  <si>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</si>
  <si>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</si>
  <si>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</si>
  <si>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</si>
  <si>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</si>
  <si>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</si>
  <si>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</si>
  <si>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</si>
  <si>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</si>
  <si>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</si>
  <si>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</si>
  <si>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</si>
  <si>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</si>
  <si>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</si>
  <si>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</si>
  <si>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</si>
  <si>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</si>
  <si>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</si>
  <si>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</si>
  <si>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</si>
  <si>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</si>
  <si>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</si>
  <si>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</si>
  <si>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</si>
  <si>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</si>
  <si>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</si>
  <si>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</si>
  <si>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</si>
  <si>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</si>
  <si>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</si>
  <si>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</si>
  <si>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</si>
  <si>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</si>
  <si>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</si>
  <si>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</si>
  <si>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</si>
  <si>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</si>
  <si>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</si>
  <si>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</si>
  <si>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</si>
  <si>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</si>
  <si>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</si>
  <si>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</si>
  <si>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</si>
  <si>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</si>
  <si>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</si>
  <si>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</si>
  <si>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</si>
  <si>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</si>
  <si>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</si>
  <si>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</si>
  <si>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</si>
  <si>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</si>
  <si>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</si>
  <si>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</si>
  <si>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</si>
  <si>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</si>
  <si>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</si>
  <si>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</si>
  <si>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</si>
  <si>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</si>
  <si>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</si>
  <si>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</si>
  <si>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</si>
  <si>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</si>
  <si>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</si>
  <si>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</si>
  <si>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</si>
  <si>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</si>
  <si>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</si>
  <si>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</si>
  <si>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</si>
  <si>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</si>
  <si>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</si>
  <si>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</si>
  <si>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</si>
  <si>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</si>
  <si>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</si>
  <si>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</si>
  <si>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</si>
  <si>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</si>
  <si>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</si>
  <si>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</si>
  <si>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</si>
  <si>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</si>
  <si>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</si>
  <si>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</si>
  <si>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</si>
  <si>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</si>
  <si>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</si>
  <si>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</si>
  <si>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</si>
  <si>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</si>
  <si>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</si>
  <si>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</si>
  <si>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</si>
  <si>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</si>
  <si>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</si>
  <si>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</si>
  <si>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</si>
  <si>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</si>
  <si>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</si>
  <si>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</si>
  <si>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</si>
  <si>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</si>
  <si>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</si>
  <si>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</si>
  <si>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</si>
  <si>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</si>
  <si>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</si>
  <si>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</si>
  <si>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</si>
  <si>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</si>
  <si>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</si>
  <si>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</si>
  <si>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</si>
  <si>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</si>
  <si>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</si>
  <si>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</si>
  <si>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</si>
  <si>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</si>
  <si>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</si>
  <si>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</si>
  <si>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</si>
  <si>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</si>
  <si>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</si>
  <si>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</si>
  <si>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</si>
  <si>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</si>
  <si>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</si>
  <si>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</si>
  <si>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</si>
  <si>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</si>
  <si>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</si>
  <si>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</si>
  <si>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</si>
  <si>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</si>
  <si>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</si>
  <si>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</si>
  <si>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</si>
  <si>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</si>
  <si>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</si>
  <si>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</si>
  <si>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</si>
  <si>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</si>
  <si>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</si>
  <si>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</si>
  <si>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</si>
  <si>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</si>
  <si>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</si>
  <si>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</si>
  <si>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</si>
  <si>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</si>
  <si>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</si>
  <si>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</si>
  <si>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</si>
  <si>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</si>
  <si>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</si>
  <si>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</si>
  <si>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</si>
  <si>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</si>
  <si>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</si>
  <si>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</si>
  <si>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</si>
  <si>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</si>
  <si>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</si>
  <si>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</si>
  <si>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</si>
  <si>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</si>
  <si>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</si>
  <si>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</si>
  <si>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</si>
  <si>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</si>
  <si>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</si>
  <si>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</si>
  <si>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</si>
  <si>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</si>
  <si>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</si>
  <si>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</si>
  <si>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</si>
  <si>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</si>
  <si>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</si>
  <si>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</si>
  <si>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</si>
  <si>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</si>
  <si>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</si>
  <si>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</si>
  <si>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</si>
  <si>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</si>
  <si>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</si>
  <si>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</si>
  <si>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</si>
  <si>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</si>
  <si>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</si>
  <si>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</si>
  <si>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</si>
  <si>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</si>
  <si>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</si>
  <si>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</si>
  <si>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</si>
  <si>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</si>
  <si>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</si>
  <si>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</si>
  <si>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</si>
  <si>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</si>
  <si>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</si>
  <si>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</si>
  <si>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</si>
  <si>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</si>
  <si>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</si>
  <si>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</si>
  <si>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</si>
  <si>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</si>
  <si>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</si>
  <si>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</si>
  <si>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</si>
  <si>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</si>
  <si>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</si>
  <si>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</si>
  <si>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</si>
  <si>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</si>
  <si>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</si>
  <si>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</si>
  <si>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</si>
  <si>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</si>
  <si>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</si>
  <si>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</si>
  <si>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</si>
  <si>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</si>
  <si>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</si>
  <si>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</si>
  <si>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</si>
  <si>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</si>
  <si>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</si>
  <si>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</si>
  <si>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</si>
  <si>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</si>
  <si>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</si>
  <si>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</si>
  <si>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</si>
  <si>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</si>
  <si>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</si>
  <si>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</si>
  <si>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</si>
  <si>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</si>
  <si>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</si>
  <si>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</si>
  <si>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</si>
  <si>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</si>
  <si>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</si>
  <si>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</si>
  <si>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</si>
  <si>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</si>
  <si>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</si>
  <si>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</si>
  <si>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</si>
  <si>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</si>
  <si>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</si>
  <si>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</si>
  <si>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</si>
  <si>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</si>
  <si>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</si>
  <si>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</si>
  <si>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</si>
  <si>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</si>
  <si>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</si>
  <si>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</si>
  <si>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</si>
  <si>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</si>
  <si>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</si>
  <si>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</si>
  <si>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</si>
  <si>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</si>
  <si>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</si>
  <si>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</si>
  <si>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</si>
  <si>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</si>
  <si>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</si>
  <si>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</si>
  <si>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</si>
  <si>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</si>
  <si>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</si>
  <si>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</si>
  <si>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</si>
  <si>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</si>
  <si>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</si>
  <si>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</si>
  <si>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</si>
  <si>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</si>
  <si>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</si>
  <si>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</si>
  <si>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</si>
  <si>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</si>
  <si>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</si>
  <si>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</si>
  <si>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</si>
  <si>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</si>
  <si>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</si>
  <si>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</si>
  <si>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</si>
  <si>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</si>
  <si>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</si>
  <si>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</si>
  <si>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</si>
  <si>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</si>
  <si>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</si>
  <si>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</si>
  <si>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</si>
  <si>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</si>
  <si>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</si>
  <si>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</si>
  <si>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</si>
  <si>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</si>
  <si>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</si>
  <si>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</si>
  <si>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</si>
  <si>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</si>
  <si>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</si>
  <si>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</si>
  <si>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</si>
  <si>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</si>
  <si>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</si>
  <si>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</si>
  <si>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</si>
  <si>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</si>
  <si>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</si>
  <si>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</si>
  <si>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</si>
  <si>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</si>
  <si>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</si>
  <si>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</si>
  <si>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</si>
  <si>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</si>
  <si>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</si>
  <si>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</si>
  <si>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</si>
  <si>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</si>
  <si>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</si>
  <si>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</si>
  <si>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</si>
  <si>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</si>
  <si>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</si>
  <si>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</si>
  <si>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</si>
  <si>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</si>
  <si>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</si>
  <si>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</si>
  <si>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</si>
  <si>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</si>
  <si>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</si>
  <si>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</si>
  <si>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</si>
  <si>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</si>
  <si>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</si>
  <si>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</si>
  <si>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</si>
  <si>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</si>
  <si>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</si>
  <si>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</si>
  <si>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</si>
  <si>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</si>
  <si>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</si>
  <si>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</si>
  <si>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</si>
  <si>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</si>
  <si>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</si>
  <si>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</si>
  <si>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</si>
  <si>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</si>
  <si>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</si>
  <si>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</si>
  <si>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</si>
  <si>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</si>
  <si>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</si>
  <si>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</si>
  <si>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</si>
  <si>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</si>
  <si>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</si>
  <si>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</si>
  <si>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</si>
  <si>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</si>
  <si>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</si>
  <si>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</si>
  <si>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</si>
  <si>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</si>
  <si>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</si>
  <si>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</si>
  <si>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</si>
  <si>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</si>
  <si>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</si>
  <si>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</si>
  <si>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</si>
  <si>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</si>
  <si>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</si>
  <si>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</si>
  <si>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</si>
  <si>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</si>
  <si>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</si>
  <si>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</si>
  <si>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</si>
  <si>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</si>
  <si>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</si>
  <si>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</si>
  <si>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</si>
  <si>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</si>
  <si>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</si>
  <si>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</si>
  <si>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</si>
  <si>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</si>
  <si>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</si>
  <si>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</si>
  <si>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</si>
  <si>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</si>
  <si>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</si>
  <si>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</si>
  <si>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</si>
  <si>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</si>
  <si>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</si>
  <si>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</si>
  <si>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</si>
  <si>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</si>
  <si>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</si>
  <si>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</si>
  <si>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</si>
  <si>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</si>
  <si>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</si>
  <si>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</si>
  <si>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</si>
  <si>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</si>
  <si>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</si>
  <si>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</si>
  <si>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</si>
  <si>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</si>
  <si>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</si>
  <si>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</si>
  <si>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</si>
  <si>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</si>
  <si>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</si>
  <si>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</si>
  <si>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</si>
  <si>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</si>
  <si>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</si>
  <si>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</si>
  <si>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</si>
  <si>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</si>
  <si>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</si>
  <si>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</si>
  <si>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</si>
  <si>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</si>
  <si>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</si>
  <si>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</si>
  <si>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</si>
  <si>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</si>
  <si>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</si>
  <si>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</si>
  <si>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</si>
  <si>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</si>
  <si>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</si>
  <si>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</si>
  <si>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</si>
  <si>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</si>
  <si>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</si>
  <si>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</si>
  <si>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</si>
  <si>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</si>
  <si>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</si>
  <si>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</si>
  <si>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</si>
  <si>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</si>
  <si>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</si>
  <si>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</si>
  <si>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</si>
  <si>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</si>
  <si>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</si>
  <si>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</si>
  <si>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</si>
  <si>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</si>
  <si>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</si>
  <si>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</si>
  <si>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</si>
  <si>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</si>
  <si>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</si>
  <si>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</si>
  <si>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</si>
  <si>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</si>
  <si>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</si>
  <si>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</si>
  <si>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</si>
  <si>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</si>
  <si>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</si>
  <si>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</si>
  <si>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</si>
  <si>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</si>
  <si>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</si>
  <si>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</si>
  <si>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</si>
  <si>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</si>
  <si>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</si>
  <si>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</si>
  <si>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</si>
  <si>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</si>
  <si>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</si>
  <si>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</si>
  <si>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</si>
  <si>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</si>
  <si>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</si>
  <si>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</si>
  <si>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</si>
  <si>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</si>
  <si>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</si>
  <si>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</si>
  <si>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</si>
  <si>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</si>
  <si>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</si>
  <si>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</si>
  <si>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</si>
  <si>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</si>
  <si>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</si>
  <si>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</si>
  <si>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</si>
  <si>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</si>
  <si>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</si>
  <si>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</si>
  <si>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</si>
  <si>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</si>
  <si>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</si>
  <si>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</si>
  <si>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</si>
  <si>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</si>
  <si>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</si>
  <si>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</si>
  <si>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</si>
  <si>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</si>
  <si>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</si>
  <si>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</si>
  <si>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</si>
  <si>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</si>
  <si>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</si>
  <si>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</si>
  <si>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</si>
  <si>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</si>
  <si>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</si>
  <si>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</si>
  <si>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</si>
  <si>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</si>
  <si>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</si>
  <si>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</si>
  <si>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</si>
  <si>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</si>
  <si>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</si>
  <si>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</si>
  <si>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</si>
  <si>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</si>
  <si>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</si>
  <si>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</si>
  <si>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</si>
  <si>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</si>
  <si>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</si>
  <si>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</si>
  <si>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</si>
  <si>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</si>
  <si>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</si>
  <si>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</si>
  <si>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</si>
  <si>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</si>
  <si>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</si>
  <si>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</si>
  <si>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</si>
  <si>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</si>
  <si>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</si>
  <si>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</si>
  <si>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</si>
  <si>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</si>
  <si>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</si>
  <si>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</si>
  <si>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</si>
  <si>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</si>
  <si>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</si>
  <si>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</si>
  <si>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</si>
  <si>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</si>
  <si>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</si>
  <si>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</si>
  <si>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</si>
  <si>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</si>
  <si>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</si>
  <si>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</si>
  <si>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</si>
  <si>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</si>
  <si>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</si>
  <si>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</si>
  <si>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</si>
  <si>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</si>
  <si>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</si>
  <si>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</si>
  <si>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</si>
  <si>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</si>
  <si>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</si>
  <si>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</si>
  <si>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</si>
  <si>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</si>
  <si>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</si>
  <si>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</si>
  <si>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</si>
  <si>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</si>
  <si>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</si>
  <si>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</si>
  <si>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</si>
  <si>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</si>
  <si>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</si>
  <si>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</si>
  <si>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</si>
  <si>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</si>
  <si>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</si>
  <si>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</si>
  <si>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</si>
  <si>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</si>
  <si>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</si>
  <si>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</si>
  <si>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</si>
  <si>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</si>
  <si>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</si>
  <si>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</si>
  <si>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</si>
  <si>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</si>
  <si>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</si>
  <si>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</si>
  <si>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</si>
  <si>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</si>
  <si>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</si>
  <si>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</si>
  <si>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</si>
  <si>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</si>
  <si>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</si>
  <si>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</si>
  <si>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</si>
  <si>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</si>
  <si>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</si>
  <si>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</si>
  <si>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</si>
  <si>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</si>
  <si>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</si>
  <si>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</si>
  <si>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</si>
  <si>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</si>
  <si>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</si>
  <si>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</si>
  <si>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</si>
  <si>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</si>
  <si>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</si>
  <si>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</si>
  <si>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</si>
  <si>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</si>
  <si>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</si>
  <si>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</si>
  <si>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</si>
  <si>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</si>
  <si>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</si>
  <si>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</si>
  <si>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</si>
  <si>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</si>
  <si>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</si>
  <si>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</si>
  <si>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</si>
  <si>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</si>
  <si>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</si>
  <si>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</si>
  <si>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</si>
  <si>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</si>
  <si>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</si>
  <si>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</si>
  <si>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</si>
  <si>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</si>
  <si>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</si>
  <si>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</si>
  <si>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</si>
  <si>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</si>
  <si>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</si>
  <si>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</si>
  <si>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</si>
  <si>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</si>
  <si>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</si>
  <si>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</si>
  <si>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</si>
  <si>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</si>
  <si>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</si>
  <si>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</si>
  <si>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</si>
  <si>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</si>
  <si>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</si>
  <si>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</si>
  <si>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</si>
  <si>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</si>
  <si>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</si>
  <si>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</si>
  <si>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</si>
  <si>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</si>
  <si>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</si>
  <si>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</si>
  <si>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</si>
  <si>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</si>
  <si>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</si>
  <si>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</si>
  <si>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</si>
  <si>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</si>
  <si>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</si>
  <si>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</si>
  <si>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</si>
  <si>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</si>
  <si>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</si>
  <si>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</si>
  <si>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</si>
  <si>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</si>
  <si>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</si>
  <si>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</si>
  <si>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</si>
  <si>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</si>
  <si>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</si>
  <si>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</si>
  <si>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</si>
  <si>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</si>
  <si>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</si>
  <si>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</si>
  <si>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</si>
  <si>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</si>
  <si>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</si>
  <si>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</si>
  <si>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</si>
  <si>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</si>
  <si>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</si>
  <si>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</si>
  <si>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</si>
  <si>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</si>
  <si>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</si>
  <si>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</si>
  <si>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</si>
  <si>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</si>
  <si>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</si>
  <si>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</si>
  <si>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</si>
  <si>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</si>
  <si>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</si>
  <si>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</si>
  <si>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</si>
  <si>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</si>
  <si>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</si>
  <si>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</si>
  <si>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</si>
  <si>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</si>
  <si>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</si>
  <si>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</si>
  <si>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</si>
  <si>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</si>
  <si>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</si>
  <si>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</si>
  <si>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</si>
  <si>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</si>
  <si>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</si>
  <si>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</si>
  <si>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</si>
  <si>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</si>
  <si>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</si>
  <si>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</si>
  <si>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</si>
  <si>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</si>
  <si>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</si>
  <si>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</si>
  <si>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</si>
  <si>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</si>
  <si>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</si>
  <si>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</si>
  <si>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</si>
  <si>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</si>
  <si>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</si>
  <si>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</si>
  <si>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</si>
  <si>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</si>
  <si>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</si>
  <si>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</si>
  <si>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</si>
  <si>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</si>
  <si>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</si>
  <si>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</si>
  <si>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</si>
  <si>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</si>
  <si>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</si>
  <si>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</si>
  <si>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</si>
  <si>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</si>
  <si>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</si>
  <si>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</si>
  <si>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</si>
  <si>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</si>
  <si>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</si>
  <si>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</si>
  <si>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</si>
  <si>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</si>
  <si>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</si>
  <si>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</si>
  <si>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</si>
  <si>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</si>
  <si>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</si>
  <si>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</si>
  <si>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</si>
  <si>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</si>
  <si>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</si>
  <si>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</si>
  <si>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</si>
  <si>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</si>
  <si>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</si>
  <si>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</si>
  <si>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</si>
  <si>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</si>
  <si>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</si>
  <si>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</si>
  <si>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</si>
  <si>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</si>
  <si>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</si>
  <si>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</si>
  <si>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</si>
  <si>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</si>
  <si>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</si>
  <si>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</si>
  <si>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</si>
  <si>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</si>
  <si>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</si>
  <si>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</si>
  <si>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</si>
  <si>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</si>
  <si>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</si>
  <si>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</si>
  <si>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</si>
  <si>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</si>
  <si>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</si>
  <si>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</si>
  <si>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</si>
  <si>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</si>
  <si>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</si>
  <si>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</si>
  <si>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</si>
  <si>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</si>
  <si>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</si>
  <si>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</si>
  <si>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</si>
  <si>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</si>
  <si>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</si>
  <si>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</si>
  <si>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</si>
  <si>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</si>
  <si>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</si>
  <si>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</si>
  <si>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</si>
  <si>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</si>
  <si>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</si>
  <si>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</si>
  <si>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</si>
  <si>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</si>
  <si>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</si>
  <si>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</si>
  <si>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</si>
  <si>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</si>
  <si>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</si>
  <si>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</si>
  <si>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</si>
  <si>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</si>
  <si>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</si>
  <si>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</si>
  <si>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</si>
  <si>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</si>
  <si>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</si>
  <si>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</si>
  <si>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</si>
  <si>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</si>
  <si>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</si>
  <si>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</si>
  <si>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</si>
  <si>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</si>
  <si>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</si>
  <si>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</si>
  <si>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</si>
  <si>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</si>
  <si>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</si>
  <si>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</si>
  <si>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</si>
  <si>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</si>
  <si>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</si>
  <si>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</si>
  <si>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</si>
  <si>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</si>
  <si>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</si>
  <si>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</si>
  <si>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</si>
  <si>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</si>
  <si>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</si>
  <si>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</si>
  <si>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</si>
  <si>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</si>
  <si>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</si>
  <si>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</si>
  <si>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</si>
  <si>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</si>
  <si>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</si>
  <si>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</si>
  <si>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</si>
  <si>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</si>
  <si>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</si>
  <si>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</si>
  <si>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</si>
  <si>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</si>
  <si>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</si>
  <si>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</si>
  <si>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</si>
  <si>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</si>
  <si>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</si>
  <si>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</si>
  <si>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</si>
  <si>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</si>
  <si>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</si>
  <si>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</si>
  <si>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</si>
  <si>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</si>
  <si>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</si>
  <si>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</si>
  <si>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</si>
  <si>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</si>
  <si>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</si>
  <si>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</si>
  <si>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</si>
  <si>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</si>
  <si>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</si>
  <si>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</si>
  <si>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</si>
  <si>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</si>
  <si>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</si>
  <si>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</si>
  <si>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</si>
  <si>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</si>
  <si>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</si>
  <si>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</si>
  <si>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</si>
  <si>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</si>
  <si>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</si>
  <si>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</si>
  <si>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</si>
  <si>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</si>
  <si>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</si>
  <si>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</si>
  <si>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</si>
  <si>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</si>
  <si>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</si>
  <si>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</si>
  <si>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</si>
  <si>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</si>
  <si>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</si>
  <si>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</si>
  <si>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</si>
  <si>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</si>
  <si>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</si>
  <si>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</si>
  <si>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</si>
  <si>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</si>
  <si>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</si>
  <si>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</si>
  <si>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</si>
  <si>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</si>
  <si>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</si>
  <si>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</si>
  <si>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</si>
  <si>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</si>
  <si>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</si>
  <si>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</si>
  <si>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</si>
  <si>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</si>
  <si>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</si>
  <si>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</si>
  <si>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</si>
  <si>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</si>
  <si>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</si>
  <si>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</si>
  <si>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</si>
  <si>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</si>
  <si>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</si>
  <si>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</si>
  <si>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</si>
  <si>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</si>
  <si>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</si>
  <si>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</si>
  <si>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</si>
  <si>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</si>
  <si>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</si>
  <si>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</si>
  <si>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</si>
  <si>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</si>
  <si>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</si>
  <si>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</si>
  <si>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</si>
  <si>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</si>
  <si>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</si>
  <si>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</si>
  <si>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</si>
  <si>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</si>
  <si>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</si>
  <si>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</si>
  <si>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</si>
  <si>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</si>
  <si>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</si>
  <si>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</si>
  <si>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</si>
  <si>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</si>
  <si>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</si>
  <si>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</si>
  <si>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</si>
  <si>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</si>
  <si>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</si>
  <si>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</si>
  <si>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</si>
  <si>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</si>
  <si>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</si>
  <si>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</si>
  <si>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</si>
  <si>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</si>
  <si>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</si>
  <si>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</si>
  <si>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</si>
  <si>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</si>
  <si>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</si>
  <si>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</si>
  <si>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</si>
  <si>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</si>
  <si>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</si>
  <si>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</si>
  <si>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</si>
  <si>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</si>
  <si>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</si>
  <si>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</si>
  <si>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</si>
  <si>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</si>
  <si>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</si>
  <si>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</si>
  <si>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</si>
  <si>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</si>
  <si>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</si>
  <si>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</si>
  <si>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</si>
  <si>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</si>
  <si>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</si>
  <si>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</si>
  <si>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</si>
  <si>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</si>
  <si>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</si>
  <si>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</si>
  <si>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</si>
  <si>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</si>
  <si>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</si>
  <si>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</si>
  <si>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</si>
  <si>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</si>
  <si>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</si>
  <si>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</si>
  <si>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</si>
  <si>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</si>
  <si>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</si>
  <si>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</si>
  <si>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</si>
  <si>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</si>
  <si>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</si>
  <si>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</si>
  <si>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</si>
  <si>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</si>
  <si>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</si>
  <si>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</si>
  <si>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</si>
  <si>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</si>
  <si>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</si>
  <si>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</si>
  <si>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</si>
  <si>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</si>
  <si>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</si>
  <si>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</si>
  <si>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</si>
  <si>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</si>
  <si>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</si>
  <si>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</si>
  <si>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</si>
  <si>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</si>
  <si>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</si>
  <si>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</si>
  <si>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</si>
  <si>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</si>
  <si>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</si>
  <si>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</si>
  <si>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</si>
  <si>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</si>
  <si>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</si>
  <si>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</si>
  <si>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</si>
  <si>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</si>
  <si>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</si>
  <si>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</si>
  <si>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</si>
  <si>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</si>
  <si>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</si>
  <si>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</si>
  <si>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</si>
  <si>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</si>
  <si>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</si>
  <si>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</si>
  <si>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</si>
  <si>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</si>
  <si>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</si>
  <si>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</si>
  <si>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</si>
  <si>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</si>
  <si>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</si>
  <si>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</si>
  <si>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</si>
  <si>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</si>
  <si>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</si>
  <si>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</si>
  <si>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</si>
  <si>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</si>
  <si>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</si>
  <si>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</si>
  <si>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</si>
  <si>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</si>
  <si>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</si>
  <si>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</si>
  <si>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</si>
  <si>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</si>
  <si>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</si>
  <si>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</si>
  <si>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</si>
  <si>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</si>
  <si>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</si>
  <si>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</si>
  <si>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</si>
  <si>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</si>
  <si>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</si>
  <si>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</si>
  <si>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</si>
  <si>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</si>
  <si>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</si>
  <si>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</si>
  <si>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</si>
  <si>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</si>
  <si>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</si>
  <si>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</si>
  <si>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</si>
  <si>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</si>
  <si>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</si>
  <si>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</si>
  <si>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</si>
  <si>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</si>
  <si>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</si>
  <si>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</si>
  <si>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</si>
  <si>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</si>
  <si>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</si>
  <si>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</si>
  <si>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</si>
  <si>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</si>
  <si>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</si>
  <si>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</si>
  <si>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</si>
  <si>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</si>
  <si>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</si>
  <si>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</si>
  <si>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</si>
  <si>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</si>
  <si>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</si>
  <si>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</si>
  <si>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</si>
  <si>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</si>
  <si>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</si>
  <si>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</si>
  <si>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</si>
  <si>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</si>
  <si>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</si>
  <si>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</si>
  <si>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</si>
  <si>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</si>
  <si>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</si>
  <si>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</si>
  <si>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</si>
  <si>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</si>
  <si>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</si>
  <si>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</si>
  <si>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</si>
  <si>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</si>
  <si>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</si>
  <si>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</si>
  <si>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</si>
  <si>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</si>
  <si>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</si>
  <si>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</si>
  <si>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</si>
  <si>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</si>
  <si>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</si>
  <si>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</si>
  <si>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</si>
  <si>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</si>
  <si>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</si>
  <si>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</si>
  <si>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</si>
  <si>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</si>
  <si>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</si>
  <si>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</si>
  <si>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</si>
  <si>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</si>
  <si>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</si>
  <si>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</si>
  <si>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</si>
  <si>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</si>
  <si>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</si>
  <si>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</si>
  <si>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</si>
  <si>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</si>
  <si>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</si>
  <si>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</si>
  <si>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</si>
  <si>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</si>
  <si>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</si>
  <si>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</si>
  <si>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</si>
  <si>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</si>
  <si>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</si>
  <si>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</si>
  <si>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</si>
  <si>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</si>
  <si>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</si>
  <si>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</si>
  <si>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</si>
  <si>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</si>
  <si>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</si>
  <si>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</si>
  <si>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</si>
  <si>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</si>
  <si>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</si>
  <si>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</si>
  <si>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</si>
  <si>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</si>
  <si>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</si>
  <si>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</si>
  <si>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</si>
  <si>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</si>
  <si>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</si>
  <si>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</si>
  <si>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</si>
  <si>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</si>
  <si>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</si>
  <si>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</si>
  <si>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</si>
  <si>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</si>
  <si>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</si>
  <si>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</si>
  <si>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</si>
  <si>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</si>
  <si>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</si>
  <si>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</si>
  <si>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</si>
  <si>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</si>
  <si>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</si>
  <si>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</si>
  <si>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</si>
  <si>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</si>
  <si>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</si>
  <si>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</si>
  <si>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</si>
  <si>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</si>
  <si>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</si>
  <si>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</si>
  <si>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</si>
  <si>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</si>
  <si>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</si>
  <si>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</si>
  <si>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</si>
  <si>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</si>
  <si>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</si>
  <si>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</si>
  <si>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</si>
  <si>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</si>
  <si>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</si>
  <si>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</si>
  <si>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</si>
  <si>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</si>
  <si>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</si>
  <si>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</si>
  <si>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</si>
  <si>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</si>
  <si>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</si>
  <si>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</si>
  <si>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</si>
  <si>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</si>
  <si>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</si>
  <si>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</si>
  <si>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</si>
  <si>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</si>
  <si>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</si>
  <si>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</si>
  <si>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</si>
  <si>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</si>
  <si>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</si>
  <si>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</si>
  <si>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</si>
  <si>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</si>
  <si>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</si>
  <si>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</si>
  <si>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</si>
  <si>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</si>
  <si>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</si>
  <si>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</si>
  <si>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</si>
  <si>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</si>
  <si>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</si>
  <si>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</si>
  <si>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</si>
  <si>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</si>
  <si>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</si>
  <si>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</si>
  <si>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</si>
  <si>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</si>
  <si>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</si>
  <si>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</si>
  <si>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</si>
  <si>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</si>
  <si>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</si>
  <si>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</si>
  <si>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</si>
  <si>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</si>
  <si>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</si>
  <si>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</si>
  <si>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</si>
  <si>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</si>
  <si>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</si>
  <si>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</si>
  <si>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</si>
  <si>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</si>
  <si>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</si>
  <si>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</si>
  <si>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</si>
  <si>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</si>
  <si>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</si>
  <si>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</si>
  <si>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</si>
  <si>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</si>
  <si>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</si>
  <si>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</si>
  <si>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</si>
  <si>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</si>
  <si>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</si>
  <si>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</si>
  <si>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</si>
  <si>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</si>
  <si>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</si>
  <si>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</si>
  <si>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</si>
  <si>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</si>
  <si>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</si>
  <si>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</si>
  <si>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</si>
  <si>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</si>
  <si>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</si>
  <si>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</si>
  <si>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</si>
  <si>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</si>
  <si>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</si>
  <si>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</si>
  <si>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</si>
  <si>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</si>
  <si>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</si>
  <si>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</si>
  <si>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</si>
  <si>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</si>
  <si>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</si>
  <si>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</si>
  <si>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</si>
  <si>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</si>
  <si>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</si>
  <si>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</si>
  <si>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</si>
  <si>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</si>
  <si>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</si>
  <si>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</si>
  <si>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</si>
  <si>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</si>
  <si>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</si>
  <si>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</si>
  <si>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</si>
  <si>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</si>
  <si>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</si>
  <si>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</si>
  <si>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</si>
  <si>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</si>
  <si>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</si>
  <si>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</si>
  <si>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</si>
  <si>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</si>
  <si>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</si>
  <si>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</si>
  <si>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</si>
  <si>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</si>
  <si>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</si>
  <si>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</si>
  <si>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</si>
  <si>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</si>
  <si>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</si>
  <si>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</si>
  <si>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</si>
  <si>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</si>
  <si>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</si>
  <si>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</si>
  <si>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</si>
  <si>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</si>
  <si>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</si>
  <si>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</si>
  <si>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</si>
  <si>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</si>
  <si>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</si>
  <si>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</si>
  <si>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</si>
  <si>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</si>
  <si>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</si>
  <si>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</si>
  <si>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</si>
  <si>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</si>
  <si>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</si>
  <si>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</si>
  <si>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</si>
  <si>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</si>
  <si>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</si>
  <si>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</si>
  <si>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</si>
  <si>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</si>
  <si>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</si>
  <si>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</si>
  <si>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</si>
  <si>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</si>
  <si>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</si>
  <si>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</si>
  <si>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</si>
  <si>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</si>
  <si>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</si>
  <si>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</si>
  <si>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</si>
  <si>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</si>
  <si>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</si>
  <si>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</si>
  <si>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</si>
  <si>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</si>
  <si>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</si>
  <si>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</si>
  <si>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</si>
  <si>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</si>
  <si>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</si>
  <si>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</si>
  <si>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</si>
  <si>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</si>
  <si>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</si>
  <si>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</si>
  <si>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</si>
  <si>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</si>
  <si>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</si>
  <si>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</si>
  <si>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</si>
  <si>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</si>
  <si>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</si>
  <si>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</si>
  <si>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</si>
  <si>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</si>
  <si>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</si>
  <si>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</si>
  <si>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</si>
  <si>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</si>
  <si>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</si>
  <si>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</si>
  <si>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</si>
  <si>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</si>
  <si>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</si>
  <si>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</si>
  <si>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</si>
  <si>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</si>
  <si>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</si>
  <si>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</si>
  <si>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</si>
  <si>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</si>
  <si>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</si>
  <si>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</si>
  <si>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</si>
  <si>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</si>
  <si>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</si>
  <si>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</si>
  <si>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</si>
  <si>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</si>
  <si>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</si>
  <si>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</si>
  <si>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</si>
  <si>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</si>
  <si>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</si>
  <si>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</si>
  <si>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</si>
  <si>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</si>
  <si>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</si>
  <si>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</si>
  <si>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</si>
  <si>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</si>
  <si>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</si>
  <si>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</si>
  <si>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</si>
  <si>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</si>
  <si>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</si>
  <si>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</si>
  <si>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</si>
  <si>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</si>
  <si>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</si>
  <si>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</si>
  <si>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</si>
  <si>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</si>
  <si>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</si>
  <si>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</si>
  <si>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</si>
  <si>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</si>
  <si>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</si>
  <si>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</si>
  <si>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</si>
  <si>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</si>
  <si>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</si>
  <si>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</si>
  <si>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</si>
  <si>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</si>
  <si>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</si>
  <si>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</si>
  <si>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</si>
  <si>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</si>
  <si>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</si>
  <si>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</si>
  <si>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</si>
  <si>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</si>
  <si>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</si>
  <si>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</si>
  <si>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</si>
  <si>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</si>
  <si>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</si>
  <si>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</si>
  <si>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</si>
  <si>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</si>
  <si>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</si>
  <si>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</si>
  <si>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</si>
  <si>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</si>
  <si>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</si>
  <si>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</si>
  <si>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</si>
  <si>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</si>
  <si>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</si>
  <si>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</si>
  <si>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</si>
  <si>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</si>
  <si>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</si>
  <si>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</si>
  <si>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</si>
  <si>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</si>
  <si>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</si>
  <si>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</si>
  <si>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</si>
  <si>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</si>
  <si>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</si>
  <si>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</si>
  <si>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</si>
  <si>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</si>
  <si>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</si>
  <si>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</si>
  <si>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</si>
  <si>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</si>
  <si>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</si>
  <si>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</si>
  <si>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</si>
  <si>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</si>
  <si>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</si>
  <si>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</si>
  <si>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</si>
  <si>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</si>
  <si>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</si>
  <si>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</si>
  <si>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</si>
  <si>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</si>
  <si>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</si>
  <si>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</si>
  <si>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</si>
  <si>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</si>
  <si>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</si>
  <si>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</si>
  <si>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</si>
  <si>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</si>
  <si>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</si>
  <si>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</si>
  <si>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</si>
  <si>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</si>
  <si>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</si>
  <si>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</si>
  <si>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</si>
  <si>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</si>
  <si>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</si>
  <si>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</si>
  <si>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</si>
  <si>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</si>
  <si>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</si>
  <si>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</si>
  <si>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</si>
  <si>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</si>
  <si>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</si>
  <si>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</si>
  <si>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</si>
  <si>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</si>
  <si>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</si>
  <si>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</si>
  <si>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</si>
  <si>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</si>
  <si>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</si>
  <si>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</si>
  <si>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</si>
  <si>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</si>
  <si>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</si>
  <si>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</si>
  <si>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</si>
  <si>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</si>
  <si>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</si>
  <si>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</si>
  <si>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</si>
  <si>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</si>
  <si>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</si>
  <si>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</si>
  <si>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</si>
  <si>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</si>
  <si>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</si>
  <si>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</si>
  <si>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</si>
  <si>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</si>
  <si>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</si>
  <si>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</si>
  <si>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</si>
  <si>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</si>
  <si>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</si>
  <si>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</si>
  <si>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</si>
  <si>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</si>
  <si>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</si>
  <si>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</si>
  <si>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</si>
  <si>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</si>
  <si>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</si>
  <si>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</si>
  <si>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</si>
  <si>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</si>
  <si>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</si>
  <si>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</si>
  <si>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</si>
  <si>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</si>
  <si>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</si>
  <si>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</si>
  <si>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</si>
  <si>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</si>
  <si>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</si>
  <si>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</si>
  <si>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</si>
  <si>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</si>
  <si>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</si>
  <si>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</si>
  <si>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</si>
  <si>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</si>
  <si>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</si>
  <si>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</si>
  <si>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</si>
  <si>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</si>
  <si>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</si>
  <si>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</si>
  <si>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</si>
  <si>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</si>
  <si>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</si>
  <si>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</si>
  <si>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</si>
  <si>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</si>
  <si>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</si>
  <si>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</si>
  <si>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</si>
  <si>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</si>
  <si>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</si>
  <si>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</si>
  <si>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</si>
  <si>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</si>
  <si>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</si>
  <si>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</si>
  <si>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</si>
  <si>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</si>
  <si>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</si>
  <si>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</si>
  <si>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</si>
  <si>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</si>
  <si>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</si>
  <si>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</si>
  <si>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</si>
  <si>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</si>
  <si>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</si>
  <si>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</si>
  <si>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</si>
  <si>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</si>
  <si>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</si>
  <si>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</si>
  <si>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</si>
  <si>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</si>
  <si>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</si>
  <si>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</si>
  <si>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</si>
  <si>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</si>
  <si>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</si>
  <si>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</si>
  <si>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</si>
  <si>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</si>
  <si>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</si>
  <si>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</si>
  <si>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</si>
  <si>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</si>
  <si>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</si>
  <si>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</si>
  <si>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</si>
  <si>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</si>
  <si>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</si>
  <si>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</si>
  <si>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</si>
  <si>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</si>
  <si>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</si>
  <si>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</si>
  <si>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</si>
  <si>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</si>
  <si>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</si>
  <si>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</si>
  <si>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</si>
  <si>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</si>
  <si>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</si>
  <si>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</si>
  <si>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</si>
  <si>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</si>
  <si>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</si>
  <si>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</si>
  <si>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</si>
  <si>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</si>
  <si>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</si>
  <si>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</si>
  <si>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</si>
  <si>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</si>
  <si>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</si>
  <si>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</si>
  <si>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</si>
  <si>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</si>
  <si>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</si>
  <si>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</si>
  <si>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</si>
  <si>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</si>
  <si>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</si>
  <si>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</si>
  <si>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</si>
  <si>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</si>
  <si>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</si>
  <si>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</si>
  <si>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</si>
  <si>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</si>
  <si>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</si>
  <si>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</si>
  <si>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</si>
  <si>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</si>
  <si>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</si>
  <si>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</si>
  <si>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</si>
  <si>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</si>
  <si>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</si>
  <si>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</si>
  <si>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</si>
  <si>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</si>
  <si>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</si>
  <si>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</si>
  <si>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</si>
  <si>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</si>
  <si>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</si>
  <si>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</si>
  <si>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</si>
  <si>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</si>
  <si>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</si>
  <si>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</si>
  <si>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</si>
  <si>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</si>
  <si>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</si>
  <si>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</si>
  <si>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</si>
  <si>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</si>
  <si>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</si>
  <si>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</si>
  <si>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</si>
  <si>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</si>
  <si>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</si>
  <si>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</si>
  <si>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</si>
  <si>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</si>
  <si>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</si>
  <si>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</si>
  <si>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</si>
  <si>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</si>
  <si>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</si>
  <si>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</si>
  <si>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</si>
  <si>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</si>
  <si>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</si>
  <si>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</si>
  <si>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</si>
  <si>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</si>
  <si>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</si>
  <si>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</si>
  <si>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</si>
  <si>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</si>
  <si>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</si>
  <si>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</si>
  <si>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</si>
  <si>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</si>
  <si>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</si>
  <si>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</si>
  <si>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</si>
  <si>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</si>
  <si>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</si>
  <si>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</si>
  <si>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</si>
  <si>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</si>
  <si>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</si>
  <si>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</si>
  <si>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</si>
  <si>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</si>
  <si>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</si>
  <si>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</si>
  <si>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</si>
  <si>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</si>
  <si>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</si>
  <si>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</si>
  <si>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</si>
  <si>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</si>
  <si>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</si>
  <si>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</si>
  <si>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</si>
  <si>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</si>
  <si>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</si>
  <si>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</si>
  <si>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</si>
  <si>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</si>
  <si>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</si>
  <si>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</si>
  <si>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</si>
  <si>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</si>
  <si>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</si>
  <si>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</si>
  <si>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</si>
  <si>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</si>
  <si>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</si>
  <si>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</si>
  <si>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</si>
  <si>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</si>
  <si>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</si>
  <si>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</si>
  <si>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</si>
  <si>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</si>
  <si>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</si>
  <si>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</si>
  <si>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</si>
  <si>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</si>
  <si>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</si>
  <si>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</si>
  <si>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</si>
  <si>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</si>
  <si>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</si>
  <si>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</si>
  <si>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</si>
  <si>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</si>
  <si>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</si>
  <si>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</si>
  <si>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</si>
  <si>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</si>
  <si>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</si>
  <si>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</si>
  <si>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</si>
  <si>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</si>
  <si>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</si>
  <si>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</si>
  <si>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</si>
  <si>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</si>
  <si>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</si>
  <si>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</si>
  <si>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</si>
  <si>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</si>
  <si>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</si>
  <si>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</si>
  <si>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</si>
  <si>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</si>
  <si>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</si>
  <si>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</si>
  <si>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</si>
  <si>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</si>
  <si>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</si>
  <si>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</si>
  <si>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</si>
  <si>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</si>
  <si>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</si>
  <si>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</si>
  <si>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</si>
  <si>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</si>
  <si>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</si>
  <si>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</si>
  <si>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</si>
  <si>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</si>
  <si>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</si>
  <si>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</si>
  <si>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</si>
  <si>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</si>
  <si>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</si>
  <si>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</si>
  <si>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</si>
  <si>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</si>
  <si>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</si>
  <si>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</si>
  <si>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</si>
  <si>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</si>
  <si>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</si>
  <si>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</si>
  <si>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</si>
  <si>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</si>
  <si>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</si>
  <si>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</si>
  <si>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</si>
  <si>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</si>
  <si>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</si>
  <si>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</si>
  <si>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</si>
  <si>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</si>
  <si>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</si>
  <si>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</si>
  <si>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</si>
  <si>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</si>
  <si>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</si>
  <si>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</si>
  <si>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</si>
  <si>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</si>
  <si>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</si>
  <si>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</si>
  <si>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</si>
  <si>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</si>
  <si>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</si>
  <si>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</si>
  <si>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</si>
  <si>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</si>
  <si>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</si>
  <si>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</si>
  <si>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</si>
  <si>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</si>
  <si>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</si>
  <si>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</si>
  <si>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</si>
  <si>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</si>
  <si>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</si>
  <si>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</si>
  <si>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</si>
  <si>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</si>
  <si>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</si>
  <si>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</si>
  <si>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</si>
  <si>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</si>
  <si>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</si>
  <si>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</si>
  <si>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</si>
  <si>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</si>
  <si>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</si>
  <si>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</si>
  <si>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</si>
  <si>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</si>
  <si>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</si>
  <si>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</si>
  <si>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</si>
  <si>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</si>
  <si>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</si>
  <si>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</si>
  <si>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</si>
  <si>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</si>
  <si>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</si>
  <si>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</si>
  <si>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</si>
  <si>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</si>
  <si>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</si>
  <si>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</si>
  <si>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</si>
  <si>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</si>
  <si>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</si>
  <si>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</si>
  <si>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</si>
  <si>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</si>
  <si>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</si>
  <si>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</si>
  <si>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</si>
  <si>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</si>
  <si>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</si>
  <si>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</si>
  <si>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</si>
  <si>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</si>
  <si>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</si>
  <si>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</si>
  <si>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</si>
  <si>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</si>
  <si>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</si>
  <si>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</si>
  <si>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</si>
  <si>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</si>
  <si>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</si>
  <si>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</si>
  <si>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</si>
  <si>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</si>
  <si>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</si>
  <si>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</si>
  <si>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</si>
  <si>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</si>
  <si>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</si>
  <si>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</si>
  <si>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</si>
  <si>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</si>
  <si>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</si>
  <si>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</si>
  <si>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</si>
  <si>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</si>
  <si>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</si>
  <si>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</si>
  <si>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</si>
  <si>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</si>
  <si>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</si>
  <si>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</si>
  <si>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</si>
  <si>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</si>
  <si>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</si>
  <si>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</si>
  <si>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</si>
  <si>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</si>
  <si>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</si>
  <si>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</si>
  <si>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</si>
  <si>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</si>
  <si>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</si>
  <si>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</si>
  <si>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</si>
  <si>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</si>
  <si>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</si>
  <si>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</si>
  <si>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</si>
  <si>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</si>
  <si>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</si>
  <si>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</si>
  <si>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</si>
  <si>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</si>
  <si>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</si>
  <si>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</si>
  <si>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</si>
  <si>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</si>
  <si>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</si>
  <si>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</si>
  <si>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</si>
  <si>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</si>
  <si>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</si>
  <si>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</si>
  <si>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</si>
  <si>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</si>
  <si>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</si>
  <si>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</si>
  <si>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</si>
  <si>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</si>
  <si>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</si>
  <si>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</si>
  <si>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</si>
  <si>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</si>
  <si>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</si>
  <si>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</si>
  <si>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</si>
  <si>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</si>
  <si>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</si>
  <si>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</si>
  <si>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</si>
  <si>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</si>
  <si>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</si>
  <si>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</si>
  <si>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</si>
  <si>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</si>
  <si>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</si>
  <si>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</si>
  <si>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</si>
  <si>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</si>
  <si>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</si>
  <si>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</si>
  <si>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</si>
  <si>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</si>
  <si>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</si>
  <si>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</si>
  <si>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</si>
  <si>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</si>
  <si>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</si>
  <si>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</si>
  <si>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</si>
  <si>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</si>
  <si>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</si>
  <si>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</si>
  <si>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</si>
  <si>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</si>
  <si>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</si>
  <si>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</si>
  <si>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</si>
  <si>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</si>
  <si>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</si>
  <si>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</si>
  <si>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</si>
  <si>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</si>
  <si>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</si>
  <si>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</si>
  <si>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</si>
  <si>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</si>
  <si>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</si>
  <si>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</si>
  <si>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</si>
  <si>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</si>
  <si>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</si>
  <si>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</si>
  <si>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</si>
  <si>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</si>
  <si>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</si>
  <si>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</si>
  <si>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</si>
  <si>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</si>
  <si>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</si>
  <si>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</si>
  <si>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</si>
  <si>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</si>
  <si>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</si>
  <si>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</si>
  <si>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</si>
  <si>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</si>
  <si>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</si>
  <si>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</si>
  <si>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</si>
  <si>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</si>
  <si>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</si>
  <si>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</si>
  <si>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</si>
  <si>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</si>
  <si>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</si>
  <si>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</si>
  <si>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</si>
  <si>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</si>
  <si>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</si>
  <si>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</si>
  <si>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</si>
  <si>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</si>
  <si>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</si>
  <si>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</si>
  <si>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</si>
  <si>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</si>
  <si>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</si>
  <si>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</si>
  <si>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</si>
  <si>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</si>
  <si>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</si>
  <si>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</si>
  <si>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</si>
  <si>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</si>
  <si>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</si>
  <si>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</si>
  <si>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</si>
  <si>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</si>
  <si>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</si>
  <si>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</si>
  <si>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</si>
  <si>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</si>
  <si>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</si>
  <si>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</si>
  <si>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</si>
  <si>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</si>
  <si>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</si>
  <si>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</si>
  <si>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</si>
  <si>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</si>
  <si>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</si>
  <si>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</si>
  <si>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</si>
  <si>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</si>
  <si>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</si>
  <si>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</si>
  <si>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</si>
  <si>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</si>
  <si>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</si>
  <si>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</si>
  <si>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</si>
  <si>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</si>
  <si>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</si>
  <si>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</si>
  <si>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</si>
  <si>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</si>
  <si>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</si>
  <si>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</si>
  <si>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</si>
  <si>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</si>
  <si>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</si>
  <si>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</si>
  <si>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</si>
  <si>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</si>
  <si>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</si>
  <si>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</si>
  <si>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</si>
  <si>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</si>
  <si>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</si>
  <si>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</si>
  <si>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</si>
  <si>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</si>
  <si>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</si>
  <si>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</si>
  <si>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</si>
  <si>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</si>
  <si>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</si>
  <si>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</si>
  <si>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</si>
  <si>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</si>
  <si>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</si>
  <si>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</si>
  <si>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</si>
  <si>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</si>
  <si>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</si>
  <si>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</si>
  <si>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</si>
  <si>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</si>
  <si>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</si>
  <si>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</si>
  <si>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</si>
  <si>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</si>
  <si>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</si>
  <si>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</si>
  <si>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</si>
  <si>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</si>
  <si>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</si>
  <si>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</si>
  <si>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</si>
  <si>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</si>
  <si>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</si>
  <si>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</si>
  <si>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</si>
  <si>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</si>
  <si>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</si>
  <si>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</si>
  <si>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</si>
  <si>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</si>
  <si>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</si>
  <si>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</si>
  <si>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</si>
  <si>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</si>
  <si>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</si>
  <si>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</si>
  <si>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</si>
  <si>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</si>
  <si>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</si>
  <si>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</si>
  <si>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</si>
  <si>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</si>
  <si>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</si>
  <si>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</si>
  <si>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</si>
  <si>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</si>
  <si>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</si>
  <si>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</si>
  <si>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</si>
  <si>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</si>
  <si>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</si>
  <si>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</si>
  <si>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</si>
  <si>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</si>
  <si>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</si>
  <si>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</si>
  <si>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</si>
  <si>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</si>
  <si>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</si>
  <si>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</si>
  <si>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</si>
  <si>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</si>
  <si>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</si>
  <si>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</si>
  <si>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</si>
  <si>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</si>
  <si>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</si>
  <si>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</si>
  <si>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</si>
  <si>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</si>
  <si>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</si>
  <si>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</si>
  <si>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</si>
  <si>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</si>
  <si>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</si>
  <si>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</si>
  <si>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</si>
  <si>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</si>
  <si>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</si>
  <si>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</si>
  <si>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</si>
  <si>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</si>
  <si>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</si>
  <si>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</si>
  <si>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</si>
  <si>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</si>
  <si>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</si>
  <si>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</si>
  <si>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</si>
  <si>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</si>
  <si>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</si>
  <si>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</si>
  <si>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</si>
  <si>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</si>
  <si>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</si>
  <si>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</si>
  <si>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</si>
  <si>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</si>
  <si>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</si>
  <si>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</si>
  <si>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</si>
  <si>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</si>
  <si>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</si>
  <si>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</si>
  <si>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</si>
  <si>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</si>
  <si>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</si>
  <si>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</si>
  <si>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</si>
  <si>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</si>
  <si>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</si>
  <si>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</si>
  <si>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</si>
  <si>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</si>
  <si>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</si>
  <si>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</si>
  <si>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</si>
  <si>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</si>
  <si>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</si>
  <si>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</si>
  <si>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</si>
  <si>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</si>
  <si>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</si>
  <si>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</si>
  <si>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</si>
  <si>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</si>
  <si>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</si>
  <si>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</si>
  <si>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</si>
  <si>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</si>
  <si>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</si>
  <si>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</si>
  <si>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</si>
  <si>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</si>
  <si>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</si>
  <si>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</si>
  <si>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</si>
  <si>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</si>
  <si>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</si>
  <si>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</si>
  <si>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</si>
  <si>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</si>
  <si>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</si>
  <si>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</si>
  <si>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</si>
  <si>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</si>
  <si>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</si>
  <si>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</si>
  <si>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</si>
  <si>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</si>
  <si>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</si>
  <si>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</si>
  <si>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</si>
  <si>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</si>
  <si>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</si>
  <si>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</si>
  <si>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</si>
  <si>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</si>
  <si>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</si>
  <si>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</si>
  <si>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</si>
  <si>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</si>
  <si>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</si>
  <si>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</si>
  <si>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</si>
  <si>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</si>
  <si>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</si>
  <si>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</si>
  <si>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</si>
  <si>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</si>
  <si>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</si>
  <si>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</si>
  <si>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</si>
  <si>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</si>
  <si>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</si>
  <si>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</si>
  <si>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</si>
  <si>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</si>
  <si>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</si>
  <si>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</si>
  <si>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</si>
  <si>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</si>
  <si>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</si>
  <si>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</si>
  <si>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</si>
  <si>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</si>
  <si>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</si>
  <si>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</si>
  <si>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</si>
  <si>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</si>
  <si>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</si>
  <si>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</si>
  <si>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</si>
  <si>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</si>
  <si>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</si>
  <si>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</si>
  <si>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</si>
  <si>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</si>
  <si>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</si>
  <si>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</si>
  <si>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</si>
  <si>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</si>
  <si>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</si>
  <si>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</si>
  <si>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</si>
  <si>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</si>
  <si>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</si>
  <si>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</si>
  <si>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</si>
  <si>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</si>
  <si>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</si>
  <si>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</si>
  <si>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</si>
  <si>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</si>
  <si>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</si>
  <si>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</si>
  <si>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</si>
  <si>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</si>
  <si>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</si>
  <si>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</si>
  <si>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</si>
  <si>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</si>
  <si>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</si>
  <si>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</si>
  <si>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</si>
  <si>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</si>
  <si>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</si>
  <si>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</si>
  <si>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</si>
  <si>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</si>
  <si>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</si>
  <si>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</si>
  <si>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</si>
  <si>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</si>
  <si>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</si>
  <si>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</si>
  <si>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</si>
  <si>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</si>
  <si>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</si>
  <si>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</si>
  <si>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</si>
  <si>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</si>
  <si>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</si>
  <si>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</si>
  <si>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</si>
  <si>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</si>
  <si>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</si>
  <si>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</si>
  <si>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</si>
  <si>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</si>
  <si>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</si>
  <si>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</si>
  <si>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</si>
  <si>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</si>
  <si>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</si>
  <si>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</si>
  <si>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</si>
  <si>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</si>
  <si>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</si>
  <si>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</si>
  <si>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</si>
  <si>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</si>
  <si>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</si>
  <si>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</si>
  <si>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</si>
  <si>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</si>
  <si>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</si>
  <si>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</si>
  <si>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</si>
  <si>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</si>
  <si>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</si>
  <si>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</si>
  <si>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</si>
  <si>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</si>
  <si>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</si>
  <si>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</si>
  <si>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</si>
  <si>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</si>
  <si>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</si>
  <si>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</si>
  <si>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</si>
  <si>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</si>
  <si>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</si>
  <si>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</si>
  <si>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</si>
  <si>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</si>
  <si>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</si>
  <si>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</si>
  <si>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</si>
  <si>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</si>
  <si>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</si>
  <si>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</si>
  <si>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</si>
  <si>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</si>
  <si>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</si>
  <si>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</si>
  <si>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</si>
  <si>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</si>
  <si>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</si>
  <si>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</si>
  <si>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</si>
  <si>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</si>
  <si>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</si>
  <si>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</si>
  <si>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</si>
  <si>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</si>
  <si>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</si>
  <si>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</si>
  <si>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</si>
  <si>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</si>
  <si>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</si>
  <si>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</si>
  <si>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</si>
  <si>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</si>
  <si>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</si>
  <si>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</si>
  <si>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</si>
  <si>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</si>
  <si>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</si>
  <si>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</si>
  <si>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</si>
  <si>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</si>
  <si>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</si>
  <si>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</si>
  <si>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</si>
  <si>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</si>
  <si>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</si>
  <si>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</si>
  <si>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</si>
  <si>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</si>
  <si>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</si>
  <si>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</si>
  <si>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</si>
  <si>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</si>
  <si>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</si>
  <si>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</si>
  <si>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</si>
  <si>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</si>
  <si>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</si>
  <si>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</si>
  <si>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</si>
  <si>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</si>
  <si>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</si>
  <si>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</si>
  <si>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</si>
  <si>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</si>
  <si>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</si>
  <si>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</si>
  <si>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</si>
  <si>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</si>
  <si>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</si>
  <si>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</si>
  <si>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</si>
  <si>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</si>
  <si>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</si>
  <si>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</si>
  <si>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</si>
  <si>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</si>
  <si>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</si>
  <si>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</si>
  <si>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</si>
  <si>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</si>
  <si>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</si>
  <si>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</si>
  <si>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</si>
  <si>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</si>
  <si>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</si>
  <si>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</si>
  <si>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</si>
  <si>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</si>
  <si>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</si>
  <si>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</si>
  <si>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</si>
  <si>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</si>
  <si>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</si>
  <si>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</si>
  <si>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</si>
  <si>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</si>
  <si>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</si>
  <si>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</si>
  <si>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</si>
  <si>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</si>
  <si>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</si>
  <si>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</si>
  <si>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</si>
  <si>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</si>
  <si>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</si>
  <si>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</si>
  <si>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</si>
  <si>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</si>
  <si>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</si>
  <si>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</si>
  <si>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</si>
  <si>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</si>
  <si>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</si>
  <si>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</si>
  <si>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</si>
  <si>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</si>
  <si>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</si>
  <si>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</si>
  <si>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</si>
  <si>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</si>
  <si>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</si>
  <si>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</si>
  <si>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</si>
  <si>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</si>
  <si>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</si>
  <si>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</si>
  <si>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</si>
  <si>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</si>
  <si>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</si>
  <si>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</si>
  <si>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</si>
  <si>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</si>
  <si>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</si>
  <si>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</si>
  <si>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</si>
  <si>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</si>
  <si>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</si>
  <si>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</si>
  <si>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</si>
  <si>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</si>
  <si>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</si>
  <si>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</si>
  <si>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</si>
  <si>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</si>
  <si>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</si>
  <si>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</si>
  <si>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</si>
  <si>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</si>
  <si>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</si>
  <si>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</si>
  <si>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</si>
  <si>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</si>
  <si>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</si>
  <si>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</si>
  <si>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</si>
  <si>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</si>
  <si>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</si>
  <si>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</si>
  <si>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</si>
  <si>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</si>
  <si>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</si>
  <si>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</si>
  <si>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</si>
  <si>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</si>
  <si>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</si>
  <si>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</si>
  <si>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</si>
  <si>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</si>
  <si>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</si>
  <si>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</si>
  <si>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</si>
  <si>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</si>
  <si>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</si>
  <si>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</si>
  <si>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</si>
  <si>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</si>
  <si>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</si>
  <si>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</si>
  <si>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</si>
  <si>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</si>
  <si>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</si>
  <si>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</si>
  <si>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</si>
  <si>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</si>
  <si>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</si>
  <si>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</si>
  <si>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</si>
  <si>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</si>
  <si>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</si>
  <si>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</si>
  <si>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</si>
  <si>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</si>
  <si>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</si>
  <si>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</si>
  <si>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</si>
  <si>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</si>
  <si>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</si>
  <si>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</si>
  <si>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</si>
  <si>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</si>
  <si>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</si>
  <si>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</si>
  <si>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</si>
  <si>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</si>
  <si>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</si>
  <si>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</si>
  <si>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</si>
  <si>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</si>
  <si>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</si>
  <si>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</si>
  <si>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</si>
  <si>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</si>
  <si>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</si>
  <si>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</si>
  <si>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</si>
  <si>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</si>
  <si>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</si>
  <si>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</si>
  <si>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</si>
  <si>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</si>
  <si>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</si>
  <si>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</si>
  <si>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</si>
  <si>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</si>
  <si>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</si>
  <si>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</si>
  <si>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</si>
  <si>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</si>
  <si>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</si>
  <si>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</si>
  <si>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</si>
  <si>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</si>
  <si>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</si>
  <si>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</si>
  <si>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</si>
  <si>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</si>
  <si>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</si>
  <si>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</si>
  <si>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</si>
  <si>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</si>
  <si>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</si>
  <si>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</si>
  <si>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</si>
  <si>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</si>
  <si>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</si>
  <si>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</si>
  <si>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</si>
  <si>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</si>
  <si>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</si>
  <si>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</si>
  <si>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</si>
  <si>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</si>
  <si>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</si>
  <si>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</si>
  <si>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</si>
  <si>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</si>
  <si>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</si>
  <si>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</si>
  <si>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</si>
  <si>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</si>
  <si>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</si>
  <si>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</si>
  <si>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</si>
  <si>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</si>
  <si>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</si>
  <si>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</si>
  <si>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</si>
  <si>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</si>
  <si>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</si>
  <si>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</si>
  <si>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</si>
  <si>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</si>
  <si>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</si>
  <si>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</si>
  <si>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</si>
  <si>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</si>
  <si>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</si>
  <si>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</si>
  <si>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</si>
  <si>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</si>
  <si>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</si>
  <si>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</si>
  <si>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</si>
  <si>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</si>
  <si>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</si>
  <si>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</si>
  <si>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</si>
  <si>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</si>
  <si>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</si>
  <si>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</si>
  <si>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</si>
  <si>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</si>
  <si>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</si>
  <si>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</si>
  <si>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</si>
  <si>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</si>
  <si>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</si>
  <si>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</si>
  <si>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</si>
  <si>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</si>
  <si>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</si>
  <si>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</si>
  <si>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</si>
  <si>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</si>
  <si>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</si>
  <si>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</si>
  <si>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</si>
  <si>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</si>
  <si>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</si>
  <si>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</si>
  <si>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</si>
  <si>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</si>
  <si>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</si>
  <si>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</si>
  <si>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</si>
  <si>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</si>
  <si>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</si>
  <si>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</si>
  <si>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</si>
  <si>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</si>
  <si>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</si>
  <si>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</si>
  <si>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</si>
  <si>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</si>
  <si>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</si>
  <si>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</si>
  <si>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</si>
  <si>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</si>
  <si>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</si>
  <si>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</si>
  <si>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</si>
  <si>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</si>
  <si>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</si>
  <si>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</si>
  <si>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</si>
  <si>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</si>
  <si>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</si>
  <si>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</si>
  <si>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</si>
  <si>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</si>
  <si>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</si>
  <si>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</si>
  <si>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</si>
  <si>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</si>
  <si>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</si>
  <si>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</si>
  <si>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</si>
  <si>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</si>
  <si>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</si>
  <si>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</si>
  <si>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</si>
  <si>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</si>
  <si>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</si>
  <si>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</si>
  <si>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</si>
  <si>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</si>
  <si>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</si>
  <si>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</si>
  <si>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</si>
  <si>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</si>
  <si>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</si>
  <si>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</si>
  <si>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</si>
  <si>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</si>
  <si>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</si>
  <si>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</si>
  <si>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</si>
  <si>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</si>
  <si>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</si>
  <si>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</si>
  <si>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</si>
  <si>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</si>
  <si>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</si>
  <si>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</si>
  <si>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</si>
  <si>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</si>
  <si>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</si>
  <si>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</si>
  <si>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</si>
  <si>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</si>
  <si>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</si>
  <si>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</si>
  <si>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</si>
  <si>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</si>
  <si>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</si>
  <si>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</si>
  <si>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</si>
  <si>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</si>
  <si>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</si>
  <si>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</si>
  <si>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</si>
  <si>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</si>
  <si>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</si>
  <si>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</si>
  <si>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</si>
  <si>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</si>
  <si>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</si>
  <si>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</si>
  <si>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</si>
  <si>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</si>
  <si>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</si>
  <si>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</si>
  <si>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</si>
  <si>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</si>
  <si>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</si>
  <si>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</si>
  <si>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</si>
  <si>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</si>
  <si>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</si>
  <si>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</si>
  <si>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</si>
  <si>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</si>
  <si>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</si>
  <si>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</si>
  <si>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</si>
  <si>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</si>
  <si>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</si>
  <si>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</si>
  <si>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</si>
  <si>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</si>
  <si>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</si>
  <si>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</si>
  <si>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</si>
  <si>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</si>
  <si>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</si>
  <si>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</si>
  <si>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</si>
  <si>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</si>
  <si>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</si>
  <si>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</si>
  <si>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</si>
  <si>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</si>
  <si>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</si>
  <si>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</si>
  <si>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</si>
  <si>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</si>
  <si>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</si>
  <si>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</si>
  <si>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</si>
  <si>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</si>
  <si>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</si>
  <si>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</si>
  <si>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</si>
  <si>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</si>
  <si>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</si>
  <si>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</si>
  <si>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</si>
  <si>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</si>
  <si>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</si>
  <si>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</si>
  <si>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</si>
  <si>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</si>
  <si>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</si>
  <si>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</si>
  <si>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</si>
  <si>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</si>
  <si>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</si>
  <si>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</si>
  <si>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</si>
  <si>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</si>
  <si>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</si>
  <si>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</si>
  <si>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</si>
  <si>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</si>
  <si>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</si>
  <si>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</si>
  <si>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</si>
  <si>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</si>
  <si>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</si>
  <si>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</si>
  <si>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</si>
  <si>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</si>
  <si>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</si>
  <si>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</si>
  <si>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</si>
  <si>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</si>
  <si>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</si>
  <si>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</si>
  <si>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</si>
  <si>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</si>
  <si>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</si>
  <si>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</si>
  <si>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</si>
  <si>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</si>
  <si>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</si>
  <si>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</si>
  <si>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</si>
  <si>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</si>
  <si>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</si>
  <si>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</si>
  <si>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</si>
  <si>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</si>
  <si>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</si>
  <si>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</si>
  <si>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</si>
  <si>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</si>
  <si>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</si>
  <si>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</si>
  <si>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</si>
  <si>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</si>
  <si>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</si>
  <si>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</si>
  <si>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</si>
  <si>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</si>
  <si>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</si>
  <si>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</si>
  <si>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</si>
  <si>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</si>
  <si>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</si>
  <si>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</si>
  <si>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</si>
  <si>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</si>
  <si>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</si>
  <si>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</si>
  <si>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</si>
  <si>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</si>
  <si>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</si>
  <si>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</si>
  <si>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</si>
  <si>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</si>
  <si>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</si>
  <si>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</si>
  <si>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</si>
  <si>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</si>
  <si>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</si>
  <si>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</si>
  <si>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</si>
  <si>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</si>
  <si>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</si>
  <si>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</si>
  <si>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</si>
  <si>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</si>
  <si>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</si>
  <si>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</si>
  <si>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</si>
  <si>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</si>
  <si>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</si>
  <si>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</si>
  <si>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</si>
  <si>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</si>
  <si>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</si>
  <si>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</si>
  <si>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</si>
  <si>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</si>
  <si>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</si>
  <si>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</si>
  <si>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</si>
  <si>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</si>
  <si>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</si>
  <si>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</si>
  <si>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</si>
  <si>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</si>
  <si>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</si>
  <si>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</si>
  <si>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</si>
  <si>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</si>
  <si>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</si>
  <si>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</si>
  <si>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</si>
  <si>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</si>
  <si>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</si>
  <si>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</si>
  <si>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</si>
  <si>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</si>
  <si>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</si>
  <si>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</si>
  <si>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</si>
  <si>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</si>
  <si>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</si>
  <si>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</si>
  <si>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</si>
  <si>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</si>
  <si>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</si>
  <si>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</si>
  <si>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</si>
  <si>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</si>
  <si>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</si>
  <si>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</si>
  <si>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</si>
  <si>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</si>
  <si>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</si>
  <si>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</si>
  <si>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</si>
  <si>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</si>
  <si>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</si>
  <si>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</si>
  <si>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</si>
  <si>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</si>
  <si>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</si>
  <si>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</si>
  <si>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</si>
  <si>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</si>
  <si>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</si>
  <si>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</si>
  <si>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</si>
  <si>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</si>
  <si>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</si>
  <si>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</si>
  <si>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</si>
  <si>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</si>
  <si>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</si>
  <si>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</si>
  <si>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</si>
  <si>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</si>
  <si>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</si>
  <si>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</si>
  <si>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</si>
  <si>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</si>
  <si>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</si>
  <si>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</si>
  <si>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</si>
  <si>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</si>
  <si>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</si>
  <si>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</si>
  <si>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</si>
  <si>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</si>
  <si>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</si>
  <si>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</si>
  <si>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</si>
  <si>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</si>
  <si>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</si>
  <si>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</si>
  <si>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</si>
  <si>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</si>
  <si>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</si>
  <si>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</si>
  <si>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</si>
  <si>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</si>
  <si>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</si>
  <si>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</si>
  <si>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</si>
  <si>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</si>
  <si>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</si>
  <si>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</si>
  <si>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</si>
  <si>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</si>
  <si>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</si>
  <si>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</si>
  <si>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</si>
  <si>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</si>
  <si>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</si>
  <si>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</si>
  <si>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</si>
  <si>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</si>
  <si>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</si>
  <si>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</si>
  <si>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</si>
  <si>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</si>
  <si>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</si>
  <si>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</si>
  <si>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</si>
  <si>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</si>
  <si>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</si>
  <si>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</si>
  <si>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</si>
  <si>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</si>
  <si>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</si>
  <si>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</si>
  <si>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</si>
  <si>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</si>
  <si>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</si>
  <si>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</si>
  <si>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</si>
  <si>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</si>
  <si>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</si>
  <si>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</si>
  <si>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</si>
  <si>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</si>
  <si>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</si>
  <si>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</si>
  <si>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</si>
  <si>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</si>
  <si>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</si>
  <si>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</si>
  <si>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</si>
  <si>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</si>
  <si>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</si>
  <si>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</si>
  <si>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</si>
  <si>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</si>
  <si>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</si>
  <si>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</si>
  <si>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</si>
  <si>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</si>
  <si>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</si>
  <si>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</si>
  <si>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</si>
  <si>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</si>
  <si>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</si>
  <si>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</si>
  <si>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</si>
  <si>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</si>
  <si>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</si>
  <si>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</si>
  <si>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</si>
  <si>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</si>
  <si>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</si>
  <si>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</si>
  <si>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</si>
  <si>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</si>
  <si>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</si>
  <si>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</si>
  <si>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</si>
  <si>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</si>
  <si>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</si>
  <si>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</si>
  <si>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</si>
  <si>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</si>
  <si>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</si>
  <si>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</si>
  <si>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</si>
  <si>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</si>
  <si>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</si>
  <si>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</si>
  <si>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</si>
  <si>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</si>
  <si>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</si>
  <si>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</si>
  <si>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</si>
  <si>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</si>
  <si>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</si>
  <si>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</si>
  <si>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</si>
  <si>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</si>
  <si>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</si>
  <si>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</si>
  <si>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</si>
  <si>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</si>
  <si>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</si>
  <si>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</si>
  <si>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</si>
  <si>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</si>
  <si>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</si>
  <si>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</si>
  <si>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</si>
  <si>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</si>
  <si>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</si>
  <si>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</si>
  <si>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</si>
  <si>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</si>
  <si>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</si>
  <si>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</si>
  <si>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</si>
  <si>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</si>
  <si>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</si>
  <si>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</si>
  <si>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</si>
  <si>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</si>
  <si>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</si>
  <si>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</si>
  <si>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</si>
  <si>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</si>
  <si>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</si>
  <si>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</si>
  <si>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</si>
  <si>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</si>
  <si>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</si>
  <si>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</si>
  <si>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</si>
  <si>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</si>
  <si>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</si>
  <si>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</si>
  <si>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</si>
  <si>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</si>
  <si>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</si>
  <si>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</si>
  <si>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</si>
  <si>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</si>
  <si>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</si>
  <si>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</si>
  <si>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</si>
  <si>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</si>
  <si>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</si>
  <si>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</si>
  <si>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</si>
  <si>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</si>
  <si>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</si>
  <si>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</si>
  <si>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</si>
  <si>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</si>
  <si>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</si>
  <si>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</si>
  <si>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</si>
  <si>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</si>
  <si>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</si>
  <si>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</si>
  <si>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</si>
  <si>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</si>
  <si>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</si>
  <si>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</si>
  <si>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</si>
  <si>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</si>
  <si>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</si>
  <si>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</si>
  <si>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</si>
  <si>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</si>
  <si>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</si>
  <si>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</si>
  <si>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</si>
  <si>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</si>
  <si>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</si>
  <si>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</si>
  <si>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</si>
  <si>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</si>
  <si>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</si>
  <si>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</si>
  <si>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</si>
  <si>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</si>
  <si>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</si>
  <si>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</si>
  <si>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</si>
  <si>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</si>
  <si>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</si>
  <si>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</si>
  <si>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</si>
  <si>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</si>
  <si>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</si>
  <si>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</si>
  <si>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</si>
  <si>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</si>
  <si>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</si>
  <si>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</si>
  <si>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</si>
  <si>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</si>
  <si>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</si>
  <si>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</si>
  <si>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</si>
  <si>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</si>
  <si>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</si>
  <si>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</si>
  <si>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</si>
  <si>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</si>
  <si>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</si>
  <si>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</si>
  <si>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</si>
  <si>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</si>
  <si>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</si>
  <si>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</si>
  <si>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</si>
  <si>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</si>
  <si>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</si>
  <si>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</si>
  <si>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</si>
  <si>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</si>
  <si>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</si>
  <si>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</si>
  <si>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</si>
  <si>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</si>
  <si>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</si>
  <si>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</si>
  <si>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</si>
  <si>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</si>
  <si>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</si>
  <si>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</si>
  <si>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</si>
  <si>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</si>
  <si>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</si>
  <si>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</si>
  <si>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</si>
  <si>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</si>
  <si>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</si>
  <si>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</si>
  <si>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</si>
  <si>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</si>
  <si>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</si>
  <si>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</si>
  <si>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</si>
  <si>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</si>
  <si>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</si>
  <si>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</si>
  <si>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</si>
  <si>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</si>
  <si>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</si>
  <si>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</si>
  <si>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</si>
  <si>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</si>
  <si>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</si>
  <si>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</si>
  <si>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</si>
  <si>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</si>
  <si>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</si>
  <si>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</si>
  <si>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</si>
  <si>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</si>
  <si>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</si>
  <si>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</si>
  <si>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</si>
  <si>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</si>
  <si>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</si>
  <si>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</si>
  <si>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</si>
  <si>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</si>
  <si>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</si>
  <si>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</si>
  <si>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</si>
  <si>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</si>
  <si>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</si>
  <si>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</si>
  <si>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</si>
  <si>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</si>
  <si>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</si>
  <si>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</si>
  <si>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</si>
  <si>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</si>
  <si>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</si>
  <si>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</si>
  <si>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</si>
  <si>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</si>
  <si>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</si>
  <si>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</si>
  <si>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</si>
  <si>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</si>
  <si>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</si>
  <si>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</si>
  <si>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</si>
  <si>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</si>
  <si>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</si>
  <si>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</si>
  <si>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</si>
  <si>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</si>
  <si>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</si>
  <si>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</si>
  <si>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</si>
  <si>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</si>
  <si>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</si>
  <si>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</si>
  <si>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</si>
  <si>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</si>
  <si>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</si>
  <si>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</si>
  <si>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</si>
  <si>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</si>
  <si>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</si>
  <si>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</si>
  <si>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</si>
  <si>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</si>
  <si>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</si>
  <si>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</si>
  <si>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</si>
  <si>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</si>
  <si>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</si>
  <si>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</si>
  <si>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</si>
  <si>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</si>
  <si>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</si>
  <si>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</si>
  <si>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</si>
  <si>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</si>
  <si>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</si>
  <si>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</si>
  <si>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</si>
  <si>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</si>
  <si>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</si>
  <si>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</si>
  <si>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</si>
  <si>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</si>
  <si>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</si>
  <si>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</si>
  <si>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</si>
  <si>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</si>
  <si>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</si>
  <si>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</si>
  <si>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</si>
  <si>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</si>
  <si>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</si>
  <si>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</si>
  <si>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</si>
  <si>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</si>
  <si>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</si>
  <si>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</si>
  <si>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</si>
  <si>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</si>
  <si>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</si>
  <si>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</si>
  <si>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</si>
  <si>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</si>
  <si>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</si>
  <si>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</si>
  <si>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</si>
  <si>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</si>
  <si>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</si>
  <si>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</si>
  <si>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</si>
  <si>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</si>
  <si>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</si>
  <si>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</si>
  <si>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</si>
  <si>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</si>
  <si>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</si>
  <si>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</si>
  <si>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</si>
  <si>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</si>
  <si>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</si>
  <si>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</si>
  <si>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</si>
  <si>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</si>
  <si>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</si>
  <si>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</si>
  <si>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</si>
  <si>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</si>
  <si>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</si>
  <si>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</si>
  <si>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</si>
  <si>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</si>
  <si>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</si>
  <si>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</si>
  <si>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</si>
  <si>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</si>
  <si>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</si>
  <si>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</si>
  <si>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</si>
  <si>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</si>
  <si>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</si>
  <si>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</si>
  <si>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</si>
  <si>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</si>
  <si>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</si>
  <si>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</si>
  <si>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</si>
  <si>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</si>
  <si>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</si>
  <si>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</si>
  <si>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</si>
  <si>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</si>
  <si>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</si>
  <si>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</si>
  <si>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</si>
  <si>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</si>
  <si>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</si>
  <si>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</si>
  <si>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</si>
  <si>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</si>
  <si>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</si>
  <si>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</si>
  <si>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</si>
  <si>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</si>
  <si>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</si>
  <si>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</si>
  <si>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</si>
  <si>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</si>
  <si>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</si>
  <si>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</si>
  <si>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</si>
  <si>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</si>
  <si>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</si>
  <si>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</si>
  <si>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</si>
  <si>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</si>
  <si>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</si>
  <si>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</si>
  <si>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</si>
  <si>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</si>
  <si>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</si>
  <si>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</si>
  <si>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</si>
  <si>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</si>
  <si>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</si>
  <si>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</si>
  <si>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</si>
  <si>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</si>
  <si>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</si>
  <si>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</si>
  <si>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</si>
  <si>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</si>
  <si>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</si>
  <si>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</si>
  <si>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</si>
  <si>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</si>
  <si>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</si>
  <si>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</si>
  <si>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</si>
  <si>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</si>
  <si>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</si>
  <si>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</si>
  <si>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</si>
  <si>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</si>
  <si>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</si>
  <si>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</si>
  <si>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</si>
  <si>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</si>
  <si>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</si>
  <si>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</si>
  <si>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</si>
  <si>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</si>
  <si>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</si>
  <si>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</si>
  <si>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</si>
  <si>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</si>
  <si>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</si>
  <si>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</si>
  <si>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</si>
  <si>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</si>
  <si>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</si>
  <si>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</si>
  <si>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</si>
  <si>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</si>
  <si>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</si>
  <si>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</si>
  <si>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</si>
  <si>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</si>
  <si>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</si>
  <si>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</si>
  <si>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</si>
  <si>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</si>
  <si>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</si>
  <si>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</si>
  <si>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</si>
  <si>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</si>
  <si>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</si>
  <si>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</si>
  <si>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</si>
  <si>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</si>
  <si>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</si>
  <si>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</si>
  <si>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</si>
  <si>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</si>
  <si>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</si>
  <si>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</si>
  <si>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</si>
  <si>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</si>
  <si>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</si>
  <si>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</si>
  <si>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</si>
  <si>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</si>
  <si>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</si>
  <si>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</si>
  <si>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</si>
  <si>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</si>
  <si>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</si>
  <si>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</si>
  <si>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</si>
  <si>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</si>
  <si>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</si>
  <si>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</si>
  <si>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</si>
  <si>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</si>
  <si>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</si>
  <si>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</si>
  <si>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</si>
  <si>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</si>
  <si>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</si>
  <si>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</si>
  <si>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</si>
  <si>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</si>
  <si>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</si>
  <si>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</si>
  <si>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</si>
  <si>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</si>
  <si>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</si>
  <si>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</si>
  <si>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</si>
  <si>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</si>
  <si>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</si>
  <si>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</si>
  <si>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</si>
  <si>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</si>
  <si>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</si>
  <si>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</si>
  <si>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</si>
  <si>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</si>
  <si>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</si>
  <si>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</si>
  <si>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</si>
  <si>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</si>
  <si>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</si>
  <si>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</si>
  <si>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</si>
  <si>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</si>
  <si>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</si>
  <si>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</si>
  <si>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</si>
  <si>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</si>
  <si>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</si>
  <si>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</si>
  <si>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</si>
  <si>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</si>
  <si>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</si>
  <si>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</si>
  <si>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</si>
  <si>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</si>
  <si>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</si>
  <si>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</si>
  <si>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</si>
  <si>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</si>
  <si>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</si>
  <si>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</si>
  <si>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</si>
  <si>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</si>
  <si>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</si>
  <si>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</si>
  <si>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</si>
  <si>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</si>
  <si>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</si>
  <si>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</si>
  <si>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</si>
  <si>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</si>
  <si>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</si>
  <si>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</si>
  <si>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</si>
  <si>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</si>
  <si>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</si>
  <si>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</si>
  <si>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</si>
  <si>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</si>
  <si>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</si>
  <si>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</si>
  <si>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</si>
  <si>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</si>
  <si>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</si>
  <si>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</si>
  <si>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</si>
  <si>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</si>
  <si>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</si>
  <si>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</si>
  <si>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</si>
  <si>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</si>
  <si>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</si>
  <si>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</si>
  <si>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</si>
  <si>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</si>
  <si>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</si>
  <si>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</si>
  <si>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</si>
  <si>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</si>
  <si>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</si>
  <si>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</si>
  <si>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</si>
  <si>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</si>
  <si>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</si>
  <si>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</si>
  <si>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</si>
  <si>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</si>
  <si>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</si>
  <si>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</si>
  <si>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</si>
  <si>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</si>
  <si>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</si>
  <si>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</si>
  <si>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</si>
  <si>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</si>
  <si>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</si>
  <si>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</si>
  <si>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</si>
  <si>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</si>
  <si>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</si>
  <si>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</si>
  <si>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</si>
  <si>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</si>
  <si>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</si>
  <si>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</si>
  <si>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</si>
  <si>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</si>
  <si>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</si>
  <si>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</si>
  <si>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</si>
  <si>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</si>
  <si>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</si>
  <si>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</si>
  <si>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</si>
  <si>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</si>
  <si>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</si>
  <si>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</si>
  <si>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</si>
  <si>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</si>
  <si>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</si>
  <si>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</si>
  <si>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</si>
  <si>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</si>
  <si>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</si>
  <si>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</si>
  <si>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</si>
  <si>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</si>
  <si>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</si>
  <si>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</si>
  <si>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</si>
  <si>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</si>
  <si>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</si>
  <si>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</si>
  <si>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</si>
  <si>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</si>
  <si>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</si>
  <si>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</si>
  <si>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</si>
  <si>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</si>
  <si>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</si>
  <si>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</si>
  <si>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</si>
  <si>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</si>
  <si>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</si>
  <si>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</si>
  <si>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</si>
  <si>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</si>
  <si>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</si>
  <si>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</si>
  <si>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</si>
  <si>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</si>
  <si>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</si>
  <si>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</si>
  <si>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</si>
  <si>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</si>
  <si>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</si>
  <si>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</si>
  <si>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</si>
  <si>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</si>
  <si>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</si>
  <si>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</si>
  <si>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</si>
  <si>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</si>
  <si>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</si>
  <si>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</si>
  <si>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</si>
  <si>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</si>
  <si>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</si>
  <si>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</si>
  <si>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</si>
  <si>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</si>
  <si>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</si>
  <si>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</si>
  <si>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</si>
  <si>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</si>
  <si>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</si>
  <si>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</si>
  <si>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</si>
  <si>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</si>
  <si>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</si>
  <si>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</si>
  <si>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</si>
  <si>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</si>
  <si>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</si>
  <si>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</si>
  <si>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</si>
  <si>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</si>
  <si>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</si>
  <si>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</si>
  <si>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</si>
  <si>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</si>
  <si>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</si>
  <si>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</si>
  <si>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</si>
  <si>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</si>
  <si>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</si>
  <si>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</si>
  <si>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</si>
  <si>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</si>
  <si>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</si>
  <si>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</si>
  <si>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</si>
  <si>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</si>
  <si>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</si>
  <si>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</si>
  <si>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</si>
  <si>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</si>
  <si>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</si>
  <si>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</si>
  <si>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</si>
  <si>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</si>
  <si>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</si>
  <si>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</si>
  <si>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</si>
  <si>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</si>
  <si>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</si>
  <si>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</si>
  <si>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</si>
  <si>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</si>
  <si>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</si>
  <si>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</si>
  <si>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</si>
  <si>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</si>
  <si>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</si>
  <si>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</si>
  <si>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</si>
  <si>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</si>
  <si>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</si>
  <si>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</si>
  <si>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</si>
  <si>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</si>
  <si>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</si>
  <si>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</si>
  <si>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</si>
  <si>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</si>
  <si>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</si>
  <si>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</si>
  <si>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</si>
  <si>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</si>
  <si>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</si>
  <si>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</si>
  <si>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</si>
  <si>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</si>
  <si>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</si>
  <si>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</si>
  <si>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</si>
  <si>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</si>
  <si>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</si>
  <si>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</si>
  <si>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</si>
  <si>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</si>
  <si>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</si>
  <si>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</si>
  <si>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</si>
  <si>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</si>
  <si>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</si>
  <si>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</si>
  <si>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</si>
  <si>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</si>
  <si>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</si>
  <si>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</si>
  <si>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</si>
  <si>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</si>
  <si>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</si>
  <si>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</si>
  <si>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</si>
  <si>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</si>
  <si>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</si>
  <si>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</si>
  <si>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</si>
  <si>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</si>
  <si>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</si>
  <si>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</si>
  <si>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</si>
  <si>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</si>
  <si>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</si>
  <si>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</si>
  <si>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</si>
  <si>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</si>
  <si>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</si>
  <si>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</si>
  <si>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</si>
  <si>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</si>
  <si>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</si>
  <si>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</si>
  <si>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</si>
  <si>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</si>
  <si>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</si>
  <si>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</si>
  <si>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</si>
  <si>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</si>
  <si>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</si>
  <si>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</si>
  <si>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</si>
  <si>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</si>
  <si>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</si>
  <si>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</si>
  <si>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</si>
  <si>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</si>
  <si>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</si>
  <si>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</si>
  <si>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</si>
  <si>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</si>
  <si>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</si>
  <si>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</si>
  <si>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</si>
  <si>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</si>
  <si>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</si>
  <si>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</si>
  <si>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</si>
  <si>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</si>
  <si>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</si>
  <si>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</si>
  <si>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</si>
  <si>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</si>
  <si>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</si>
  <si>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</si>
  <si>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</si>
  <si>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</si>
  <si>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</si>
  <si>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</si>
  <si>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</si>
  <si>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</si>
  <si>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</si>
  <si>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</si>
  <si>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</si>
  <si>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</si>
  <si>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</si>
  <si>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</si>
  <si>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</si>
  <si>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</si>
  <si>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</si>
  <si>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</si>
  <si>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</si>
  <si>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</si>
  <si>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</si>
  <si>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</si>
  <si>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</si>
  <si>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</si>
  <si>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</si>
  <si>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</si>
  <si>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</si>
  <si>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</si>
  <si>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</si>
  <si>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</si>
  <si>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</si>
  <si>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</si>
  <si>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</si>
  <si>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</si>
  <si>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</si>
  <si>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</si>
  <si>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</si>
  <si>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</si>
  <si>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</si>
  <si>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</si>
  <si>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</si>
  <si>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</si>
  <si>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</si>
  <si>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</si>
  <si>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</si>
  <si>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</si>
  <si>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</si>
  <si>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</si>
  <si>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</si>
  <si>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</si>
  <si>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</si>
  <si>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</si>
  <si>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</si>
  <si>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</si>
  <si>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</si>
  <si>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</si>
  <si>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</si>
  <si>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</si>
  <si>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</si>
  <si>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</si>
  <si>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</si>
  <si>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</si>
  <si>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</si>
  <si>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</si>
  <si>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</si>
  <si>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</si>
  <si>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</si>
  <si>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</si>
  <si>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</si>
  <si>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</si>
  <si>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</si>
  <si>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</si>
  <si>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</si>
  <si>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</si>
  <si>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</si>
  <si>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</si>
  <si>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</si>
  <si>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</si>
  <si>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</si>
  <si>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</si>
  <si>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</si>
  <si>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</si>
  <si>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</si>
  <si>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</si>
  <si>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</si>
  <si>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</si>
  <si>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</si>
  <si>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</si>
  <si>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</si>
  <si>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</si>
  <si>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</si>
  <si>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</si>
  <si>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</si>
  <si>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</si>
  <si>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</si>
  <si>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</si>
  <si>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</si>
  <si>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</si>
  <si>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</si>
  <si>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</si>
  <si>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</si>
  <si>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</si>
  <si>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</si>
  <si>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</si>
  <si>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</si>
  <si>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</si>
  <si>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</si>
  <si>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</si>
  <si>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</si>
  <si>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</si>
  <si>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</si>
  <si>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</si>
  <si>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</si>
  <si>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</si>
  <si>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</si>
  <si>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</si>
  <si>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</si>
  <si>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</si>
  <si>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</si>
  <si>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</si>
  <si>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</si>
  <si>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</si>
  <si>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</si>
  <si>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</si>
  <si>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</si>
  <si>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</si>
  <si>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</si>
  <si>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</si>
  <si>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</si>
  <si>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</si>
  <si>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</si>
  <si>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</si>
  <si>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</si>
  <si>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</si>
  <si>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</si>
  <si>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</si>
  <si>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</si>
  <si>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</si>
  <si>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</si>
  <si>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</si>
  <si>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</si>
  <si>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</si>
  <si>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</si>
  <si>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</si>
  <si>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</si>
  <si>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</si>
  <si>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</si>
  <si>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</si>
  <si>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</si>
  <si>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</si>
  <si>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</si>
  <si>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</si>
  <si>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</si>
  <si>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</si>
  <si>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</si>
  <si>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</si>
  <si>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</si>
  <si>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</si>
  <si>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</si>
  <si>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</si>
  <si>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</si>
  <si>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</si>
  <si>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</si>
  <si>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</si>
  <si>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</si>
  <si>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</si>
  <si>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</si>
  <si>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</si>
  <si>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</si>
  <si>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</si>
  <si>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</si>
  <si>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</si>
  <si>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</si>
  <si>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</si>
  <si>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</si>
  <si>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</si>
  <si>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</si>
  <si>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</si>
  <si>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</si>
  <si>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</si>
  <si>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</si>
  <si>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</si>
  <si>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</si>
  <si>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</si>
  <si>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</si>
  <si>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</si>
  <si>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</si>
  <si>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</si>
  <si>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</si>
  <si>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</si>
  <si>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</si>
  <si>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</si>
  <si>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</si>
  <si>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</si>
  <si>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</si>
  <si>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</si>
  <si>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</si>
  <si>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</si>
  <si>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</si>
  <si>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</si>
  <si>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</si>
  <si>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</si>
  <si>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</si>
  <si>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</si>
  <si>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</si>
  <si>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</si>
  <si>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</si>
  <si>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</si>
  <si>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</si>
  <si>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</si>
  <si>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</si>
  <si>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</si>
  <si>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</si>
  <si>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</si>
  <si>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</si>
  <si>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</si>
  <si>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</si>
  <si>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</si>
  <si>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</si>
  <si>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</si>
  <si>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</si>
  <si>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</si>
  <si>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</si>
  <si>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</si>
  <si>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</si>
  <si>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</si>
  <si>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</si>
  <si>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</si>
  <si>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</si>
  <si>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</si>
  <si>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</si>
  <si>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</si>
  <si>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</si>
  <si>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</si>
  <si>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</si>
  <si>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</si>
  <si>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</si>
  <si>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</si>
  <si>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</si>
  <si>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</si>
  <si>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</si>
  <si>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</si>
  <si>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</si>
  <si>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</si>
  <si>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</si>
  <si>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</si>
  <si>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</si>
  <si>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</si>
  <si>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</si>
  <si>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</si>
  <si>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</si>
  <si>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</si>
  <si>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</si>
  <si>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</si>
  <si>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</si>
  <si>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</si>
  <si>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</si>
  <si>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</si>
  <si>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</si>
  <si>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</si>
  <si>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</si>
  <si>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</si>
  <si>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</si>
  <si>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</si>
  <si>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</si>
  <si>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</si>
  <si>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</si>
  <si>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</si>
  <si>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</si>
  <si>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</si>
  <si>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</si>
  <si>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</si>
  <si>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</si>
  <si>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</si>
  <si>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</si>
  <si>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</si>
  <si>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</si>
  <si>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</si>
  <si>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</si>
  <si>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</si>
  <si>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</si>
  <si>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</si>
  <si>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</si>
  <si>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</si>
  <si>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</si>
  <si>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</si>
  <si>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</si>
  <si>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</si>
  <si>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</si>
  <si>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</si>
  <si>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</si>
  <si>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</si>
  <si>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</si>
  <si>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</si>
  <si>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</si>
  <si>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</si>
  <si>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</si>
  <si>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</si>
  <si>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</si>
  <si>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</si>
  <si>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</si>
  <si>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</si>
  <si>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</si>
  <si>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</si>
  <si>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</si>
  <si>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</si>
  <si>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</si>
  <si>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</si>
  <si>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</si>
  <si>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</si>
  <si>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</si>
  <si>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</si>
  <si>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</si>
  <si>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</si>
  <si>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</si>
  <si>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</si>
  <si>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</si>
  <si>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</si>
  <si>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</si>
  <si>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</si>
  <si>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</si>
  <si>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</si>
  <si>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</si>
  <si>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</si>
  <si>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</si>
  <si>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</si>
  <si>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</si>
  <si>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</si>
  <si>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</si>
  <si>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</si>
  <si>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</si>
  <si>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</si>
  <si>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</si>
  <si>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</si>
  <si>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</si>
  <si>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</si>
  <si>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</si>
  <si>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</si>
  <si>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</si>
  <si>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</si>
  <si>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</si>
  <si>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</si>
  <si>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</si>
  <si>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</si>
  <si>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</si>
  <si>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</si>
  <si>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</si>
  <si>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</si>
  <si>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</si>
  <si>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</si>
  <si>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</si>
  <si>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</si>
  <si>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</si>
  <si>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</si>
  <si>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</si>
  <si>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</si>
  <si>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</si>
  <si>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</si>
  <si>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</si>
  <si>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</si>
  <si>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</si>
  <si>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</si>
  <si>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</si>
  <si>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</si>
  <si>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</si>
  <si>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</si>
  <si>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</si>
  <si>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</si>
  <si>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</si>
  <si>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</si>
  <si>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</si>
  <si>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</si>
  <si>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</si>
  <si>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</si>
  <si>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</si>
  <si>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</si>
  <si>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</si>
  <si>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</si>
  <si>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</si>
  <si>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</si>
  <si>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</si>
  <si>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</si>
  <si>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</si>
  <si>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</si>
  <si>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</si>
  <si>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</si>
  <si>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</si>
  <si>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</si>
  <si>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</si>
  <si>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</si>
  <si>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</si>
  <si>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</si>
  <si>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</si>
  <si>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</si>
  <si>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</si>
  <si>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</si>
  <si>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</si>
  <si>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</si>
  <si>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</si>
  <si>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</si>
  <si>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</si>
  <si>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</si>
  <si>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</si>
  <si>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</si>
  <si>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</si>
  <si>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</si>
  <si>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</si>
  <si>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</si>
  <si>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</si>
  <si>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</si>
  <si>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</si>
  <si>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</si>
  <si>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</si>
  <si>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</si>
  <si>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</si>
  <si>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</si>
  <si>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</si>
  <si>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</si>
  <si>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</si>
  <si>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</si>
  <si>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</si>
  <si>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</si>
  <si>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</si>
  <si>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</si>
  <si>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</si>
  <si>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</si>
  <si>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</si>
  <si>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</si>
  <si>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</si>
  <si>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</si>
  <si>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</si>
  <si>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</si>
  <si>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</si>
  <si>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</si>
  <si>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</si>
  <si>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</si>
  <si>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</si>
  <si>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</si>
  <si>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</si>
  <si>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</si>
  <si>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</si>
  <si>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</si>
  <si>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</si>
  <si>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</si>
  <si>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</si>
  <si>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</si>
  <si>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</si>
  <si>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</si>
  <si>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</si>
  <si>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</si>
  <si>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</si>
  <si>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</si>
  <si>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</si>
  <si>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</si>
  <si>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</si>
  <si>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</si>
  <si>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</si>
  <si>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</si>
  <si>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</si>
  <si>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</si>
  <si>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</si>
  <si>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</si>
  <si>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</si>
  <si>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</si>
  <si>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</si>
  <si>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</si>
  <si>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</si>
  <si>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</si>
  <si>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</si>
  <si>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</si>
  <si>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</si>
  <si>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</si>
  <si>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</si>
  <si>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</si>
  <si>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</si>
  <si>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</si>
  <si>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</si>
  <si>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</si>
  <si>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</si>
  <si>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</si>
  <si>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</si>
  <si>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</si>
  <si>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</si>
  <si>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</si>
  <si>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</si>
  <si>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</si>
  <si>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</si>
  <si>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</si>
  <si>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</si>
  <si>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</si>
  <si>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</si>
  <si>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</si>
  <si>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</si>
  <si>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</si>
  <si>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</si>
  <si>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</si>
  <si>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</si>
  <si>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</si>
  <si>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</si>
  <si>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</si>
  <si>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</si>
  <si>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</si>
  <si>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</si>
  <si>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</si>
  <si>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</si>
  <si>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</si>
  <si>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</si>
  <si>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</si>
  <si>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</si>
  <si>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</si>
  <si>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</si>
  <si>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</si>
  <si>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</si>
  <si>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</si>
  <si>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</si>
  <si>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</si>
  <si>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</si>
  <si>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</si>
  <si>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</si>
  <si>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</si>
  <si>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</si>
  <si>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</si>
  <si>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</si>
  <si>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</si>
  <si>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</si>
  <si>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</si>
  <si>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</si>
  <si>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</si>
  <si>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</si>
  <si>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</si>
  <si>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</si>
  <si>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</si>
  <si>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</si>
  <si>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</si>
  <si>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</si>
  <si>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</si>
  <si>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</si>
  <si>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</si>
  <si>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</si>
  <si>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</si>
  <si>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</si>
  <si>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</si>
  <si>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</si>
  <si>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</si>
  <si>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</si>
  <si>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</si>
  <si>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</si>
  <si>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</si>
  <si>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</si>
  <si>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</si>
  <si>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</si>
  <si>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</si>
  <si>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</si>
  <si>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</si>
  <si>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</si>
  <si>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</si>
  <si>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</si>
  <si>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</si>
  <si>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</si>
  <si>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</si>
  <si>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</si>
  <si>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</si>
  <si>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</si>
  <si>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</si>
  <si>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</si>
  <si>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</si>
  <si>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</si>
  <si>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</si>
  <si>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</si>
  <si>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</si>
  <si>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</si>
  <si>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</si>
  <si>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</si>
  <si>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</si>
  <si>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</si>
  <si>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</si>
  <si>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</si>
  <si>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</si>
  <si>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</si>
  <si>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</si>
  <si>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</si>
  <si>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</si>
  <si>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</si>
  <si>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</si>
  <si>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</si>
  <si>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</si>
  <si>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</si>
  <si>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</si>
  <si>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</si>
  <si>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</si>
  <si>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</si>
  <si>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</si>
  <si>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</si>
  <si>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</si>
  <si>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</si>
  <si>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</si>
  <si>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</si>
  <si>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</si>
  <si>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</si>
  <si>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</si>
  <si>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</si>
  <si>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</si>
  <si>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</si>
  <si>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</si>
  <si>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</si>
  <si>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</si>
  <si>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</si>
  <si>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</si>
  <si>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</si>
  <si>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</si>
  <si>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</si>
  <si>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</si>
  <si>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</si>
  <si>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</si>
  <si>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</si>
  <si>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</si>
  <si>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</si>
  <si>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</si>
  <si>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</si>
  <si>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</si>
  <si>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</si>
  <si>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</si>
  <si>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</si>
  <si>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</si>
  <si>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</si>
  <si>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</si>
  <si>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</si>
  <si>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</si>
  <si>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</si>
  <si>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</si>
  <si>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</si>
  <si>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</si>
  <si>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</si>
  <si>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</si>
  <si>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</si>
  <si>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</si>
  <si>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</si>
  <si>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</si>
  <si>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</si>
  <si>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</si>
  <si>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</si>
  <si>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</si>
  <si>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</si>
  <si>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</si>
  <si>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</si>
  <si>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</si>
  <si>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</si>
  <si>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</si>
  <si>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</si>
  <si>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</si>
  <si>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</si>
  <si>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</si>
  <si>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</si>
  <si>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</si>
  <si>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</si>
  <si>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</si>
  <si>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</si>
  <si>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</si>
  <si>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</si>
  <si>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</si>
  <si>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</si>
  <si>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</si>
  <si>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</si>
  <si>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</si>
  <si>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</si>
  <si>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</si>
  <si>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</si>
  <si>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</si>
  <si>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</si>
  <si>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</si>
  <si>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</si>
  <si>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</si>
  <si>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</si>
  <si>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</si>
  <si>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</si>
  <si>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</si>
  <si>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</si>
  <si>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</si>
  <si>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</si>
  <si>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</si>
  <si>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</si>
  <si>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</si>
  <si>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</si>
  <si>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</si>
  <si>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</si>
  <si>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</si>
  <si>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</si>
  <si>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</si>
  <si>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</si>
  <si>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</si>
  <si>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</si>
  <si>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</si>
  <si>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</si>
  <si>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</si>
  <si>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</si>
  <si>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</si>
  <si>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</si>
  <si>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</si>
  <si>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</si>
  <si>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</si>
  <si>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</si>
  <si>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</si>
  <si>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</si>
  <si>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</si>
  <si>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</si>
  <si>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</si>
  <si>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</si>
  <si>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</si>
  <si>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</si>
  <si>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</si>
  <si>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</si>
  <si>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</si>
  <si>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</si>
  <si>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</si>
  <si>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</si>
  <si>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</si>
  <si>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</si>
  <si>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</si>
  <si>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</si>
  <si>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</si>
  <si>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</si>
  <si>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</si>
  <si>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</si>
  <si>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</si>
  <si>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</si>
  <si>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</si>
  <si>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</si>
  <si>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</si>
  <si>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</si>
  <si>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</si>
  <si>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</si>
  <si>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</si>
  <si>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</si>
  <si>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</si>
  <si>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</si>
  <si>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</si>
  <si>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</si>
  <si>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</si>
  <si>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</si>
  <si>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</si>
  <si>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</si>
  <si>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</si>
  <si>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</si>
  <si>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</si>
  <si>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</si>
  <si>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</si>
  <si>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</si>
  <si>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</si>
  <si>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</si>
  <si>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</si>
  <si>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</si>
  <si>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</si>
  <si>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</si>
  <si>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</si>
  <si>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</si>
  <si>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</si>
  <si>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</si>
  <si>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</si>
  <si>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</si>
  <si>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</si>
  <si>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</si>
  <si>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</si>
  <si>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</si>
  <si>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</si>
  <si>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</si>
  <si>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</si>
  <si>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</si>
  <si>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</si>
  <si>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</si>
  <si>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</si>
  <si>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</si>
  <si>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</si>
  <si>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</si>
  <si>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</si>
  <si>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</si>
  <si>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</si>
  <si>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</si>
  <si>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</si>
  <si>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</si>
  <si>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</si>
  <si>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</si>
  <si>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</si>
  <si>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</si>
  <si>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</si>
  <si>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</si>
  <si>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</si>
  <si>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</si>
  <si>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</si>
  <si>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</si>
  <si>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</si>
  <si>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</si>
  <si>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</si>
  <si>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</si>
  <si>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</si>
  <si>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</si>
  <si>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</si>
  <si>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</si>
  <si>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</si>
  <si>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</si>
  <si>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</si>
  <si>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</si>
  <si>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</si>
  <si>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</si>
  <si>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</si>
  <si>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</si>
  <si>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</si>
  <si>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</si>
  <si>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</si>
  <si>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</si>
  <si>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</si>
  <si>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</si>
  <si>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</si>
  <si>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</si>
  <si>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</si>
  <si>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</si>
  <si>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</si>
  <si>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</si>
  <si>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</si>
  <si>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</si>
  <si>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</si>
  <si>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</si>
  <si>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</si>
  <si>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</si>
  <si>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</si>
  <si>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</si>
  <si>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</si>
  <si>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</si>
  <si>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</si>
  <si>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</si>
  <si>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</si>
  <si>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</si>
  <si>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</si>
  <si>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</si>
  <si>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</si>
  <si>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</si>
  <si>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</si>
  <si>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</si>
  <si>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</si>
  <si>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</si>
  <si>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</si>
  <si>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</si>
  <si>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</si>
  <si>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</si>
  <si>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</si>
  <si>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</si>
  <si>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</si>
  <si>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</si>
  <si>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</si>
  <si>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</si>
  <si>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</si>
  <si>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</si>
  <si>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</si>
  <si>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</si>
  <si>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</si>
  <si>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</si>
  <si>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</si>
  <si>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</si>
  <si>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</si>
  <si>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</si>
  <si>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</si>
  <si>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</si>
  <si>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</si>
  <si>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</si>
  <si>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</si>
  <si>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</si>
  <si>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</si>
  <si>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</si>
  <si>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</si>
  <si>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</si>
  <si>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</si>
  <si>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</si>
  <si>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</si>
  <si>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</si>
  <si>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</si>
  <si>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</si>
  <si>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</si>
  <si>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</si>
  <si>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</si>
  <si>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</si>
  <si>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</si>
  <si>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</si>
  <si>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</si>
  <si>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</si>
  <si>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</si>
  <si>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</si>
  <si>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</si>
  <si>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</si>
  <si>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</si>
  <si>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</si>
  <si>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</si>
  <si>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</si>
  <si>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</si>
  <si>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</si>
  <si>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</si>
  <si>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</si>
  <si>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</si>
  <si>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</si>
  <si>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</si>
  <si>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</si>
  <si>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</si>
  <si>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</si>
  <si>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</si>
  <si>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</si>
  <si>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</si>
  <si>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</si>
  <si>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</si>
  <si>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</si>
  <si>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</si>
  <si>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</si>
  <si>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</si>
  <si>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</si>
  <si>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</si>
  <si>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</si>
  <si>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</si>
  <si>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</si>
  <si>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</si>
  <si>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</si>
  <si>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</si>
  <si>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</si>
  <si>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</si>
  <si>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</si>
  <si>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</si>
  <si>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</si>
  <si>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</si>
  <si>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</si>
  <si>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</si>
  <si>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</si>
  <si>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</si>
  <si>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</si>
  <si>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</si>
  <si>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</si>
  <si>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</si>
  <si>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</si>
  <si>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</si>
  <si>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</si>
  <si>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</si>
  <si>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</si>
  <si>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</si>
  <si>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</si>
  <si>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</si>
  <si>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</si>
  <si>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</si>
  <si>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</si>
  <si>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</si>
  <si>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</si>
  <si>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</si>
  <si>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</si>
  <si>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</si>
  <si>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</si>
  <si>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</si>
  <si>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</si>
  <si>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</si>
  <si>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</si>
  <si>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</si>
  <si>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</si>
  <si>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</si>
  <si>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</si>
  <si>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</si>
  <si>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</si>
  <si>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</si>
  <si>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</si>
  <si>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</si>
  <si>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</si>
  <si>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</si>
  <si>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</si>
  <si>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</si>
  <si>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</si>
  <si>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</si>
  <si>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</si>
  <si>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</si>
  <si>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</si>
  <si>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</si>
  <si>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</si>
  <si>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</si>
  <si>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</si>
  <si>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</si>
  <si>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</si>
  <si>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</si>
  <si>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</si>
  <si>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</si>
  <si>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</si>
  <si>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</si>
  <si>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</si>
  <si>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</si>
  <si>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</si>
  <si>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</si>
  <si>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</si>
  <si>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</si>
  <si>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</si>
  <si>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</si>
  <si>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</si>
  <si>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</si>
  <si>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</si>
  <si>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</si>
  <si>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</si>
  <si>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</si>
  <si>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</si>
  <si>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</si>
  <si>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</si>
  <si>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</si>
  <si>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</si>
  <si>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</si>
  <si>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</si>
  <si>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</si>
  <si>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</si>
  <si>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</si>
  <si>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</si>
  <si>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</si>
  <si>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</si>
  <si>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</si>
  <si>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</si>
  <si>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</si>
  <si>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</si>
  <si>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</si>
  <si>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</si>
  <si>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</si>
  <si>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</si>
  <si>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</si>
  <si>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</si>
  <si>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</si>
  <si>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</si>
  <si>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</si>
  <si>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</si>
  <si>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</si>
  <si>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</si>
  <si>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</si>
  <si>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</si>
  <si>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</si>
  <si>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</si>
  <si>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</si>
  <si>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</si>
  <si>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</si>
  <si>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</si>
  <si>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</si>
  <si>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</si>
  <si>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</si>
  <si>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</si>
  <si>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</si>
  <si>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</si>
  <si>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</si>
  <si>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</si>
  <si>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</si>
  <si>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</si>
  <si>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</si>
  <si>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</si>
  <si>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</si>
  <si>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</si>
  <si>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</si>
  <si>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</si>
  <si>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</si>
  <si>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</si>
  <si>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</si>
  <si>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</si>
  <si>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</si>
  <si>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</si>
  <si>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</si>
  <si>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</si>
  <si>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</si>
  <si>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</si>
  <si>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</si>
  <si>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</si>
  <si>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</si>
  <si>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</si>
  <si>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</si>
  <si>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</si>
  <si>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</si>
  <si>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</si>
  <si>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</si>
  <si>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</si>
  <si>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</si>
  <si>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</si>
  <si>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</si>
  <si>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</si>
  <si>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</si>
  <si>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</si>
  <si>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</si>
  <si>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</si>
  <si>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</si>
  <si>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</si>
  <si>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</si>
  <si>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</si>
  <si>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</si>
  <si>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</si>
  <si>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</si>
  <si>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</si>
  <si>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</si>
  <si>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</si>
  <si>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</si>
  <si>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</si>
  <si>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</si>
  <si>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</si>
  <si>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</si>
  <si>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</si>
  <si>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</si>
  <si>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</si>
  <si>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</si>
  <si>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</si>
  <si>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</si>
  <si>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</si>
  <si>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</si>
  <si>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</si>
  <si>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</si>
  <si>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</si>
  <si>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</si>
  <si>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</si>
  <si>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</si>
  <si>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</si>
  <si>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</si>
  <si>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</si>
  <si>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</si>
  <si>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</si>
  <si>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</si>
  <si>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</si>
  <si>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</si>
  <si>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</si>
  <si>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</si>
  <si>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</si>
  <si>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</si>
  <si>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</si>
  <si>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</si>
  <si>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</si>
  <si>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</si>
  <si>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</si>
  <si>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</si>
  <si>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</si>
  <si>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</si>
  <si>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</si>
  <si>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</si>
  <si>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</si>
  <si>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</si>
  <si>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</si>
  <si>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</si>
  <si>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</si>
  <si>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</si>
  <si>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</si>
  <si>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</si>
  <si>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</si>
  <si>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</si>
  <si>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</si>
  <si>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</si>
  <si>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</si>
  <si>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</si>
  <si>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</si>
  <si>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</si>
  <si>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</si>
  <si>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</si>
  <si>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</si>
  <si>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</si>
  <si>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</si>
  <si>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</si>
  <si>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</si>
  <si>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</si>
  <si>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</si>
  <si>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</si>
  <si>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</si>
  <si>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</si>
  <si>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</si>
  <si>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</si>
  <si>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</si>
  <si>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</si>
  <si>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</si>
  <si>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</si>
  <si>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</si>
  <si>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</si>
  <si>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</si>
  <si>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</si>
  <si>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</si>
  <si>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</si>
  <si>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</si>
  <si>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</si>
  <si>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</si>
  <si>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</si>
  <si>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</si>
  <si>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</si>
  <si>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</si>
  <si>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</si>
  <si>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</si>
  <si>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</si>
  <si>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</si>
  <si>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</si>
  <si>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</si>
  <si>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</si>
  <si>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</si>
  <si>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</si>
  <si>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</si>
  <si>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</si>
  <si>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</si>
  <si>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</si>
  <si>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</si>
  <si>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</si>
  <si>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</si>
  <si>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</si>
  <si>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</si>
  <si>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</si>
  <si>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</si>
  <si>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</si>
  <si>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</si>
  <si>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</si>
  <si>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</si>
  <si>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</si>
  <si>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</si>
  <si>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</si>
  <si>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</si>
  <si>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</si>
  <si>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</si>
  <si>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</si>
  <si>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</si>
  <si>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</si>
  <si>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</si>
  <si>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</si>
  <si>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</si>
  <si>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</si>
  <si>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</si>
  <si>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</si>
  <si>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</si>
  <si>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</si>
  <si>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</si>
  <si>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</si>
  <si>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</si>
  <si>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</si>
  <si>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</si>
  <si>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</si>
  <si>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</si>
  <si>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</si>
  <si>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</si>
  <si>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</si>
  <si>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</si>
  <si>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</si>
  <si>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</si>
  <si>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</si>
  <si>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</si>
  <si>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</si>
  <si>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</si>
  <si>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</si>
  <si>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</si>
  <si>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</si>
  <si>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</si>
  <si>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</si>
  <si>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</si>
  <si>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</si>
  <si>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</si>
  <si>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</si>
  <si>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</si>
  <si>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</si>
  <si>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</si>
  <si>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</si>
  <si>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</si>
  <si>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</si>
  <si>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</si>
  <si>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</si>
  <si>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</si>
  <si>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</si>
  <si>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</si>
  <si>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</si>
  <si>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</si>
  <si>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</si>
  <si>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</si>
  <si>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</si>
  <si>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</si>
  <si>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</si>
  <si>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</si>
  <si>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</si>
  <si>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</si>
  <si>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</si>
  <si>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</si>
  <si>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</si>
  <si>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</si>
  <si>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</si>
  <si>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</si>
  <si>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</si>
  <si>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</si>
  <si>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</si>
  <si>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</si>
  <si>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</si>
  <si>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</si>
  <si>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</si>
  <si>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</si>
  <si>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</si>
  <si>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</si>
  <si>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</si>
  <si>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</si>
  <si>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</si>
  <si>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</si>
  <si>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</si>
  <si>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</si>
  <si>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</si>
  <si>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</si>
  <si>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</si>
  <si>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</si>
  <si>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</si>
  <si>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</si>
  <si>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</si>
  <si>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</si>
  <si>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</si>
  <si>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</si>
  <si>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</si>
  <si>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</si>
  <si>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</si>
  <si>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</si>
  <si>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</si>
  <si>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</si>
  <si>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</si>
  <si>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</si>
  <si>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</si>
  <si>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</si>
  <si>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</si>
  <si>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</si>
  <si>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</si>
  <si>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</si>
  <si>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</si>
  <si>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</si>
  <si>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</si>
  <si>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</si>
  <si>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</si>
  <si>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</si>
  <si>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</si>
  <si>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</si>
  <si>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</si>
  <si>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</si>
  <si>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</si>
  <si>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</si>
  <si>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</si>
  <si>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</si>
  <si>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</si>
  <si>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</si>
  <si>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</si>
  <si>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</si>
  <si>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</si>
  <si>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</si>
  <si>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</si>
  <si>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</si>
  <si>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</si>
  <si>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</si>
  <si>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</si>
  <si>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</si>
  <si>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</si>
  <si>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</si>
  <si>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</si>
  <si>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</si>
  <si>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</si>
  <si>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</si>
  <si>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</si>
  <si>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</si>
  <si>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</si>
  <si>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</si>
  <si>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</si>
  <si>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</si>
  <si>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</si>
  <si>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</si>
  <si>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</si>
  <si>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</si>
  <si>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</si>
  <si>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</si>
  <si>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</si>
  <si>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</si>
  <si>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</si>
  <si>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</si>
  <si>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</si>
  <si>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</si>
  <si>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</si>
  <si>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</si>
  <si>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</si>
  <si>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</si>
  <si>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</si>
  <si>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</si>
  <si>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</si>
  <si>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</si>
  <si>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</si>
  <si>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</si>
  <si>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</si>
  <si>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</si>
  <si>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</si>
  <si>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</si>
  <si>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</si>
  <si>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</si>
  <si>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</si>
  <si>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</si>
  <si>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</si>
  <si>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</si>
  <si>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</si>
  <si>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</si>
  <si>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</si>
  <si>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</si>
  <si>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</si>
  <si>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</si>
  <si>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</si>
  <si>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</si>
  <si>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</si>
  <si>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</si>
  <si>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</si>
  <si>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</si>
  <si>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</si>
  <si>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</si>
  <si>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</si>
  <si>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</si>
  <si>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</si>
  <si>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</si>
  <si>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</si>
  <si>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</si>
  <si>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</si>
  <si>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</si>
  <si>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</si>
  <si>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</si>
  <si>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</si>
  <si>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</si>
  <si>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</si>
  <si>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</si>
  <si>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</si>
  <si>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</si>
  <si>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</si>
  <si>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</si>
  <si>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</si>
  <si>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</si>
  <si>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</si>
  <si>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</si>
  <si>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</si>
  <si>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</si>
  <si>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</si>
  <si>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</si>
  <si>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</si>
  <si>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</si>
  <si>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</si>
  <si>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</si>
  <si>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</si>
  <si>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</si>
  <si>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</si>
  <si>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</si>
  <si>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</si>
  <si>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</si>
  <si>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</si>
  <si>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</si>
  <si>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</si>
  <si>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</si>
  <si>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</si>
  <si>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</si>
  <si>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</si>
  <si>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</si>
  <si>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</si>
  <si>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</si>
  <si>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</si>
  <si>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</si>
  <si>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</si>
  <si>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</si>
  <si>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</si>
  <si>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</si>
  <si>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</si>
  <si>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</si>
  <si>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</si>
  <si>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</si>
  <si>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</si>
  <si>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</si>
  <si>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</si>
  <si>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</si>
  <si>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</si>
  <si>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</si>
  <si>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</si>
  <si>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</si>
  <si>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</si>
  <si>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</si>
  <si>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</si>
  <si>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</si>
  <si>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</si>
  <si>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</si>
  <si>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</si>
  <si>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</si>
  <si>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</si>
  <si>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</si>
  <si>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</si>
  <si>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</si>
  <si>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</si>
  <si>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</si>
  <si>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</si>
  <si>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</si>
  <si>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</si>
  <si>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</si>
  <si>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</si>
  <si>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</si>
  <si>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</si>
  <si>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</si>
  <si>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</si>
  <si>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</si>
  <si>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</si>
  <si>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</si>
  <si>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</si>
  <si>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</si>
  <si>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</si>
  <si>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</si>
  <si>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</si>
  <si>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</si>
  <si>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</si>
  <si>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</si>
  <si>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</si>
  <si>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</si>
  <si>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</si>
  <si>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</si>
  <si>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</si>
  <si>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</si>
  <si>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</si>
  <si>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</si>
  <si>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</si>
  <si>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</si>
  <si>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</si>
  <si>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</si>
  <si>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</si>
  <si>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</si>
  <si>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</si>
  <si>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</si>
  <si>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</si>
  <si>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</si>
  <si>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</si>
  <si>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</si>
  <si>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</si>
  <si>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</si>
  <si>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</si>
  <si>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</si>
  <si>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</si>
  <si>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</si>
  <si>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</si>
  <si>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</si>
  <si>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</si>
  <si>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</si>
  <si>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</si>
  <si>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</si>
  <si>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</si>
  <si>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</si>
  <si>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</si>
  <si>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</si>
  <si>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</si>
  <si>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</si>
  <si>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</si>
  <si>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</si>
  <si>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</si>
  <si>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</si>
  <si>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</si>
  <si>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</si>
  <si>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</si>
  <si>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</si>
  <si>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</si>
  <si>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</si>
  <si>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</si>
  <si>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</si>
  <si>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</si>
  <si>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</si>
  <si>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</si>
  <si>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</si>
  <si>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</si>
  <si>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</si>
  <si>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</si>
  <si>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</si>
  <si>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</si>
  <si>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</si>
  <si>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</si>
  <si>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</si>
  <si>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</si>
  <si>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</si>
  <si>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</si>
  <si>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</si>
  <si>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</si>
  <si>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</si>
  <si>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</si>
  <si>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</si>
  <si>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</si>
  <si>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</si>
  <si>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</si>
  <si>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</si>
  <si>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</si>
  <si>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</si>
  <si>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</si>
  <si>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</si>
  <si>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</si>
  <si>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</si>
  <si>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</si>
  <si>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</si>
  <si>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</si>
  <si>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</si>
  <si>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</si>
  <si>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</si>
  <si>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</si>
  <si>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</si>
  <si>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</si>
  <si>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</si>
  <si>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</si>
  <si>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</si>
  <si>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</si>
  <si>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</si>
  <si>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</si>
  <si>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</si>
  <si>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</si>
  <si>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</si>
  <si>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</si>
  <si>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</si>
  <si>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</si>
  <si>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</si>
  <si>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</si>
  <si>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</si>
  <si>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</si>
  <si>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</si>
  <si>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</si>
  <si>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</si>
  <si>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</si>
  <si>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</si>
  <si>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</si>
  <si>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</si>
  <si>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</si>
  <si>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</si>
  <si>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</si>
  <si>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</si>
  <si>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</si>
  <si>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</si>
  <si>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</si>
  <si>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</si>
  <si>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</si>
  <si>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</si>
  <si>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</si>
  <si>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</si>
  <si>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</si>
  <si>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</si>
  <si>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</si>
  <si>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</si>
  <si>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</si>
  <si>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</si>
  <si>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</si>
  <si>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</si>
  <si>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</si>
  <si>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</si>
  <si>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</si>
  <si>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</si>
  <si>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</si>
  <si>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</si>
  <si>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</si>
  <si>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</si>
  <si>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</si>
  <si>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</si>
  <si>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</si>
  <si>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</si>
  <si>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</si>
  <si>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</si>
  <si>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</si>
  <si>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</si>
  <si>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</si>
  <si>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</si>
  <si>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</si>
  <si>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</si>
  <si>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</si>
  <si>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</si>
  <si>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</si>
  <si>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</si>
  <si>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</si>
  <si>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</si>
  <si>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</si>
  <si>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</si>
  <si>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</si>
  <si>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</si>
  <si>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</si>
  <si>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</si>
  <si>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</si>
  <si>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</si>
  <si>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</si>
  <si>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</si>
  <si>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</si>
  <si>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</si>
  <si>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</si>
  <si>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</si>
  <si>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</si>
  <si>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</si>
  <si>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</si>
  <si>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</si>
  <si>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</si>
  <si>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</si>
  <si>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</si>
  <si>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</si>
  <si>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</si>
  <si>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</si>
  <si>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</si>
  <si>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</si>
  <si>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</si>
  <si>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</si>
  <si>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</si>
  <si>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</si>
  <si>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</si>
  <si>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</si>
  <si>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</si>
  <si>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</si>
  <si>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</si>
  <si>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</si>
  <si>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</si>
  <si>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</si>
  <si>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</si>
  <si>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</si>
  <si>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</si>
  <si>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</si>
  <si>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</si>
  <si>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</si>
  <si>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</si>
  <si>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</si>
  <si>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</si>
  <si>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</si>
  <si>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</si>
  <si>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</si>
  <si>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</si>
  <si>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</si>
  <si>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</si>
  <si>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</si>
  <si>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</si>
  <si>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</si>
  <si>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</si>
  <si>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</si>
  <si>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</si>
  <si>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</si>
  <si>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</si>
  <si>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</si>
  <si>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</si>
  <si>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</si>
  <si>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</si>
  <si>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</si>
  <si>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</si>
  <si>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</si>
  <si>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</si>
  <si>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</si>
  <si>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</si>
  <si>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</si>
  <si>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</si>
  <si>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</si>
  <si>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</si>
  <si>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</si>
  <si>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</si>
  <si>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</si>
  <si>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</si>
  <si>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</si>
  <si>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</si>
  <si>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</si>
  <si>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</si>
  <si>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</si>
  <si>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</si>
  <si>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</si>
  <si>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</si>
  <si>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</si>
  <si>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</si>
  <si>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</si>
  <si>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</si>
  <si>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</si>
  <si>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</si>
  <si>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</si>
  <si>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</si>
  <si>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</si>
  <si>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</si>
  <si>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</si>
  <si>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</si>
  <si>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</si>
  <si>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</si>
  <si>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</si>
  <si>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</si>
  <si>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</si>
  <si>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</si>
  <si>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</si>
  <si>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</si>
  <si>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</si>
  <si>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</si>
  <si>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</si>
  <si>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</si>
  <si>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</si>
  <si>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</si>
  <si>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</si>
  <si>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</si>
  <si>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</si>
  <si>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</si>
  <si>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</si>
  <si>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</si>
  <si>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</si>
  <si>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</si>
  <si>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</si>
  <si>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</si>
  <si>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</si>
  <si>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</si>
  <si>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</si>
  <si>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</si>
  <si>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</si>
  <si>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</si>
  <si>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</si>
  <si>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</si>
  <si>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</si>
  <si>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</si>
  <si>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</si>
  <si>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</si>
  <si>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</si>
  <si>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</si>
  <si>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</si>
  <si>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</si>
  <si>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</si>
  <si>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</si>
  <si>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</si>
  <si>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</si>
  <si>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</si>
  <si>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</si>
  <si>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</si>
  <si>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</si>
  <si>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</si>
  <si>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</si>
  <si>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</si>
  <si>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</si>
  <si>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</si>
  <si>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</si>
  <si>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</si>
  <si>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</si>
  <si>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</si>
  <si>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</si>
  <si>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</si>
  <si>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</si>
  <si>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</si>
  <si>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</si>
  <si>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</si>
  <si>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</si>
  <si>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</si>
  <si>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</si>
  <si>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</si>
  <si>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</si>
  <si>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</si>
  <si>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</si>
  <si>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</si>
  <si>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</si>
  <si>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</si>
  <si>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</si>
  <si>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</si>
  <si>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</si>
  <si>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</si>
  <si>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</si>
  <si>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</si>
  <si>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</si>
  <si>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</si>
  <si>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</si>
  <si>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</si>
  <si>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</si>
  <si>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</si>
  <si>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</si>
  <si>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</si>
  <si>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</si>
  <si>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</si>
  <si>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</si>
  <si>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</si>
  <si>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</si>
  <si>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</si>
  <si>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</si>
  <si>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</si>
  <si>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</si>
  <si>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</si>
  <si>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</si>
  <si>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</si>
  <si>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</si>
  <si>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</si>
  <si>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</si>
  <si>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</si>
  <si>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</si>
  <si>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</si>
  <si>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</si>
  <si>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</si>
  <si>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</si>
  <si>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</si>
  <si>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</si>
  <si>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</si>
  <si>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</si>
  <si>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</si>
  <si>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</si>
  <si>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</si>
  <si>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</si>
  <si>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</si>
  <si>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</si>
  <si>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</si>
  <si>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</si>
  <si>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</si>
  <si>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</si>
  <si>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</si>
  <si>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</si>
  <si>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</si>
  <si>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</si>
  <si>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</si>
  <si>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</si>
  <si>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</si>
  <si>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</si>
  <si>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</si>
  <si>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</si>
  <si>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</si>
  <si>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</si>
  <si>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</si>
  <si>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</si>
  <si>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</si>
  <si>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</si>
  <si>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</si>
  <si>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</si>
  <si>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</si>
  <si>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</si>
  <si>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</si>
  <si>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</si>
  <si>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</si>
  <si>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</si>
  <si>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</si>
  <si>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</si>
  <si>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</si>
  <si>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</si>
  <si>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</si>
  <si>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</si>
  <si>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</si>
  <si>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</si>
  <si>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</si>
  <si>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</si>
  <si>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</si>
  <si>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</si>
  <si>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</si>
  <si>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</si>
  <si>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</si>
  <si>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</si>
  <si>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</si>
  <si>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</si>
  <si>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</si>
  <si>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</si>
  <si>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</si>
  <si>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</si>
  <si>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</si>
  <si>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</si>
  <si>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</si>
  <si>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</si>
  <si>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</si>
  <si>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</si>
  <si>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</si>
  <si>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</si>
  <si>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</si>
  <si>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</si>
  <si>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</si>
  <si>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</si>
  <si>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</si>
  <si>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</si>
  <si>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</si>
  <si>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</si>
  <si>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</si>
  <si>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</si>
  <si>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</si>
  <si>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</si>
  <si>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</si>
  <si>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</si>
  <si>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</si>
  <si>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</si>
  <si>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</si>
  <si>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</si>
  <si>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</si>
  <si>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</si>
  <si>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</si>
  <si>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</si>
  <si>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</si>
  <si>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</si>
  <si>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</si>
  <si>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</si>
  <si>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</si>
  <si>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</si>
  <si>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</si>
  <si>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</si>
  <si>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</si>
  <si>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</si>
  <si>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</si>
  <si>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</si>
  <si>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</si>
  <si>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</si>
  <si>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</si>
  <si>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</si>
  <si>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</si>
  <si>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</si>
  <si>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</si>
  <si>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</si>
  <si>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</si>
  <si>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</si>
  <si>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</si>
  <si>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</si>
  <si>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</si>
  <si>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</si>
  <si>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</si>
  <si>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</si>
  <si>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</si>
  <si>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</si>
  <si>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</si>
  <si>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</si>
  <si>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</si>
  <si>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</si>
  <si>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</si>
  <si>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</si>
  <si>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</si>
  <si>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</si>
  <si>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</si>
  <si>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</si>
  <si>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</si>
  <si>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</si>
  <si>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</si>
  <si>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</si>
  <si>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</si>
  <si>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</si>
  <si>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</si>
  <si>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</si>
  <si>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</si>
  <si>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</si>
  <si>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</si>
  <si>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</si>
  <si>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</si>
  <si>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</si>
  <si>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</si>
  <si>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</si>
  <si>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</si>
  <si>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</si>
  <si>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</si>
  <si>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</si>
  <si>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</si>
  <si>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</si>
  <si>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</si>
  <si>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</si>
  <si>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</si>
  <si>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</si>
  <si>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</si>
  <si>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</si>
  <si>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</si>
  <si>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</si>
  <si>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</si>
  <si>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</si>
  <si>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</si>
  <si>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</si>
  <si>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</si>
  <si>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</si>
  <si>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</si>
  <si>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</si>
  <si>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</si>
  <si>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</si>
  <si>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</si>
  <si>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</si>
  <si>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</si>
  <si>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</si>
  <si>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</si>
  <si>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</si>
  <si>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</si>
  <si>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</si>
  <si>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</si>
  <si>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</si>
  <si>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</si>
  <si>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</si>
  <si>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</si>
  <si>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</si>
  <si>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</si>
  <si>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</si>
  <si>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</si>
  <si>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</si>
  <si>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</si>
  <si>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</si>
  <si>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</si>
  <si>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</si>
  <si>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</si>
  <si>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</si>
  <si>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</si>
  <si>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</si>
  <si>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</si>
  <si>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</si>
  <si>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</si>
  <si>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</si>
  <si>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</si>
  <si>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</si>
  <si>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</si>
  <si>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</si>
  <si>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</si>
  <si>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</si>
  <si>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</si>
  <si>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</si>
  <si>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</si>
  <si>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</si>
  <si>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</si>
  <si>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</si>
  <si>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</si>
  <si>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</si>
  <si>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</si>
  <si>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</si>
  <si>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</si>
  <si>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</si>
  <si>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</si>
  <si>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</si>
  <si>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</si>
  <si>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</si>
  <si>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</si>
  <si>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</si>
  <si>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</si>
  <si>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</si>
  <si>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</si>
  <si>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</si>
  <si>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</si>
  <si>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</si>
  <si>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</si>
  <si>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</si>
  <si>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</si>
  <si>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</si>
  <si>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</si>
  <si>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</si>
  <si>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</si>
  <si>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</si>
  <si>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</si>
  <si>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</si>
  <si>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</si>
  <si>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</si>
  <si>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</si>
  <si>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</si>
  <si>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</si>
  <si>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</si>
  <si>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</si>
  <si>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</si>
  <si>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</si>
  <si>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</si>
  <si>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</si>
  <si>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</si>
  <si>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</si>
  <si>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</si>
  <si>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</si>
  <si>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</si>
  <si>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</si>
  <si>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</si>
  <si>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</si>
  <si>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</si>
  <si>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</si>
  <si>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</si>
  <si>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</si>
  <si>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</si>
  <si>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</si>
  <si>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</si>
  <si>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</si>
  <si>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</si>
  <si>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</si>
  <si>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</si>
  <si>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</si>
  <si>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</si>
  <si>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</si>
  <si>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</si>
  <si>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</si>
  <si>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</si>
  <si>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</si>
  <si>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</si>
  <si>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</si>
  <si>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</si>
  <si>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</si>
  <si>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</si>
  <si>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</si>
  <si>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</si>
  <si>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</si>
  <si>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</si>
  <si>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</si>
  <si>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</si>
  <si>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</si>
  <si>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</si>
  <si>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</si>
  <si>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</si>
  <si>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</si>
  <si>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</si>
  <si>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</si>
  <si>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</si>
  <si>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</si>
  <si>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</si>
  <si>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</si>
  <si>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</si>
  <si>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</si>
  <si>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</si>
  <si>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</si>
  <si>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</si>
  <si>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</si>
  <si>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</si>
  <si>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</si>
  <si>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</si>
  <si>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</si>
  <si>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</si>
  <si>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</si>
  <si>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</si>
  <si>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</si>
  <si>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</si>
  <si>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</si>
  <si>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</si>
  <si>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</si>
  <si>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</si>
  <si>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</si>
  <si>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</si>
  <si>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</si>
  <si>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</si>
  <si>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</si>
  <si>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</si>
  <si>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</si>
  <si>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</si>
  <si>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</si>
  <si>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</si>
  <si>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</si>
  <si>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</si>
  <si>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</si>
  <si>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</si>
  <si>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</si>
  <si>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</si>
  <si>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</si>
  <si>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</si>
  <si>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</si>
  <si>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</si>
  <si>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</si>
  <si>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</si>
  <si>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</si>
  <si>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</si>
  <si>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</si>
  <si>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</si>
  <si>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</si>
  <si>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</si>
  <si>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</si>
  <si>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</si>
  <si>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</si>
  <si>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</si>
  <si>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</si>
  <si>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</si>
  <si>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</si>
  <si>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</si>
  <si>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</si>
  <si>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</si>
  <si>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</si>
  <si>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</si>
  <si>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</si>
  <si>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</si>
  <si>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</si>
  <si>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</si>
  <si>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</si>
  <si>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</si>
  <si>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</si>
  <si>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</si>
  <si>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</si>
  <si>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</si>
  <si>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</si>
  <si>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</si>
  <si>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</si>
  <si>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</si>
  <si>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</si>
  <si>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</si>
  <si>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</si>
  <si>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</si>
  <si>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</si>
  <si>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</si>
  <si>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</si>
  <si>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</si>
  <si>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</si>
  <si>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</si>
  <si>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</si>
  <si>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</si>
  <si>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</si>
  <si>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</si>
  <si>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</si>
  <si>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</si>
  <si>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</si>
  <si>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</si>
  <si>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</si>
  <si>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</si>
  <si>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</si>
  <si>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</si>
  <si>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</si>
  <si>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</si>
  <si>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</si>
  <si>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</si>
  <si>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</si>
  <si>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</si>
  <si>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</si>
  <si>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</si>
  <si>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</si>
  <si>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</si>
  <si>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</si>
  <si>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</si>
  <si>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</si>
  <si>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</si>
  <si>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</si>
  <si>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</si>
  <si>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</si>
  <si>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</si>
  <si>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</si>
  <si>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</si>
  <si>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</si>
  <si>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</si>
  <si>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</si>
  <si>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</si>
  <si>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</si>
  <si>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</si>
  <si>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</si>
  <si>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</si>
  <si>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</si>
  <si>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</si>
  <si>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</si>
  <si>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</si>
  <si>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</si>
  <si>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</si>
  <si>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</si>
  <si>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</si>
  <si>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</si>
  <si>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</si>
  <si>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</si>
  <si>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</si>
  <si>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</si>
  <si>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</si>
  <si>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</si>
  <si>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</si>
  <si>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</si>
  <si>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</si>
  <si>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</si>
  <si>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</si>
  <si>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</si>
  <si>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</si>
  <si>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</si>
  <si>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</si>
  <si>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</si>
  <si>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</si>
  <si>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</si>
  <si>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</si>
  <si>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</si>
  <si>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</si>
  <si>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</si>
  <si>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</si>
  <si>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</si>
  <si>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</si>
  <si>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</si>
  <si>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</si>
  <si>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</si>
  <si>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</si>
  <si>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</si>
  <si>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</si>
  <si>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</si>
  <si>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</si>
  <si>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</si>
  <si>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</si>
  <si>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</si>
  <si>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</si>
  <si>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</si>
  <si>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</si>
  <si>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</si>
  <si>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</si>
  <si>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</si>
  <si>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</si>
  <si>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</si>
  <si>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</si>
  <si>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</si>
  <si>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</si>
  <si>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</si>
  <si>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</si>
  <si>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</si>
  <si>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</si>
  <si>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</si>
  <si>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</si>
  <si>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</si>
  <si>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</si>
  <si>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</si>
  <si>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</si>
  <si>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</si>
  <si>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</si>
  <si>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</si>
  <si>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</si>
  <si>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</si>
  <si>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</si>
  <si>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</si>
  <si>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</si>
  <si>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</si>
  <si>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</si>
  <si>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</si>
  <si>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</si>
  <si>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</si>
  <si>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</si>
  <si>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</si>
  <si>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</si>
  <si>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</si>
  <si>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</si>
  <si>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</si>
  <si>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</si>
  <si>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</si>
  <si>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</si>
  <si>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</si>
  <si>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</si>
  <si>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</si>
  <si>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</si>
  <si>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</si>
  <si>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</si>
  <si>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</si>
  <si>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</si>
  <si>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</si>
  <si>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</si>
  <si>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</si>
  <si>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</si>
  <si>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</si>
  <si>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</si>
  <si>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</si>
  <si>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</si>
  <si>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</si>
  <si>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</si>
  <si>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</si>
  <si>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</si>
  <si>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</si>
  <si>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</si>
  <si>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</si>
  <si>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</si>
  <si>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</si>
  <si>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</si>
  <si>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</si>
  <si>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</si>
  <si>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</si>
  <si>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</si>
  <si>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</si>
  <si>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</si>
  <si>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</si>
  <si>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</si>
  <si>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</si>
  <si>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</si>
  <si>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</si>
  <si>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</si>
  <si>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</si>
  <si>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</si>
  <si>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</si>
  <si>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</si>
  <si>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</si>
  <si>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</si>
  <si>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</si>
  <si>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</si>
  <si>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</si>
  <si>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</si>
  <si>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</si>
  <si>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</si>
  <si>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</si>
  <si>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</si>
  <si>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</si>
  <si>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</si>
  <si>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</si>
  <si>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</si>
  <si>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</si>
  <si>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</si>
  <si>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</si>
  <si>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</si>
  <si>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</si>
  <si>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</si>
  <si>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</si>
  <si>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</si>
  <si>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</si>
  <si>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</si>
  <si>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</si>
  <si>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</si>
  <si>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</si>
  <si>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</si>
  <si>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</si>
  <si>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</si>
  <si>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</si>
  <si>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</si>
  <si>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</si>
  <si>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</si>
  <si>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</si>
  <si>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</si>
  <si>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</si>
  <si>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</si>
  <si>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</si>
  <si>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</si>
  <si>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</si>
  <si>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</si>
  <si>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</si>
  <si>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</si>
  <si>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</si>
  <si>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</si>
  <si>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</si>
  <si>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</si>
  <si>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</si>
  <si>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</si>
  <si>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</si>
  <si>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</si>
  <si>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</si>
  <si>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</si>
  <si>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</si>
  <si>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</si>
  <si>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</si>
  <si>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</si>
  <si>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</si>
  <si>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</si>
  <si>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</si>
  <si>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</si>
  <si>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</si>
  <si>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</si>
  <si>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</si>
  <si>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</si>
  <si>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</si>
  <si>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</si>
  <si>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</si>
  <si>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</si>
  <si>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</si>
  <si>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</si>
  <si>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</si>
  <si>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</si>
  <si>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</si>
  <si>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</si>
  <si>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</si>
  <si>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</si>
  <si>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</si>
  <si>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</si>
  <si>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</si>
  <si>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</si>
  <si>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</si>
  <si>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</si>
  <si>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</si>
  <si>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</si>
  <si>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</si>
  <si>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</si>
  <si>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</si>
  <si>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</si>
  <si>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</si>
  <si>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</si>
  <si>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</si>
  <si>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</si>
  <si>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</si>
  <si>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</si>
  <si>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</si>
  <si>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</si>
  <si>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</si>
  <si>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</si>
  <si>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</si>
  <si>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</si>
  <si>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</si>
  <si>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</si>
  <si>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</si>
  <si>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</si>
  <si>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</si>
  <si>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</si>
  <si>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</si>
  <si>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</si>
  <si>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</si>
  <si>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</si>
  <si>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</si>
  <si>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</si>
  <si>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</si>
  <si>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</si>
  <si>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</si>
  <si>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</si>
  <si>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</si>
  <si>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</si>
  <si>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</si>
  <si>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</si>
  <si>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</si>
  <si>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</si>
  <si>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</si>
  <si>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</si>
  <si>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</si>
  <si>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</si>
  <si>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</si>
  <si>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</si>
  <si>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</si>
  <si>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</si>
  <si>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</si>
  <si>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</si>
  <si>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</si>
  <si>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</si>
  <si>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</si>
  <si>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</si>
  <si>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</si>
  <si>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</si>
  <si>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</si>
  <si>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</si>
  <si>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</si>
  <si>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</si>
  <si>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</si>
  <si>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</si>
  <si>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</si>
  <si>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</si>
  <si>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</si>
  <si>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</si>
  <si>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</si>
  <si>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</si>
  <si>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</si>
  <si>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</si>
  <si>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</si>
  <si>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</si>
  <si>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</si>
  <si>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</si>
  <si>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</si>
  <si>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</si>
  <si>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</si>
  <si>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</si>
  <si>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</si>
  <si>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</si>
  <si>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</si>
  <si>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</si>
  <si>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</si>
  <si>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</si>
  <si>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</si>
  <si>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</si>
  <si>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</si>
  <si>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</si>
  <si>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</si>
  <si>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</si>
  <si>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</si>
  <si>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</si>
  <si>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</si>
  <si>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</si>
  <si>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</si>
  <si>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</si>
  <si>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</si>
  <si>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</si>
  <si>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</si>
  <si>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</si>
  <si>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</si>
  <si>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</si>
  <si>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</si>
  <si>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</si>
  <si>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</si>
  <si>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</si>
  <si>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</si>
  <si>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</si>
  <si>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</si>
  <si>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</si>
  <si>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</si>
  <si>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</si>
  <si>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</si>
  <si>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</si>
  <si>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</si>
  <si>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</si>
  <si>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</si>
  <si>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</si>
  <si>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</si>
  <si>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</si>
  <si>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</si>
  <si>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</si>
  <si>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</si>
  <si>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</si>
  <si>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</si>
  <si>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</si>
  <si>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</si>
  <si>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</si>
  <si>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</si>
  <si>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</si>
  <si>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</si>
  <si>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</si>
  <si>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</si>
  <si>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</si>
  <si>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</si>
  <si>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</si>
  <si>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</si>
  <si>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</si>
  <si>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</si>
  <si>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</si>
  <si>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</si>
  <si>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</si>
  <si>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</si>
  <si>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</si>
  <si>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</si>
  <si>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</si>
  <si>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</si>
  <si>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</si>
  <si>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</si>
  <si>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</si>
  <si>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</si>
  <si>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</si>
  <si>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</si>
  <si>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</si>
  <si>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</si>
  <si>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</si>
  <si>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</si>
  <si>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</si>
  <si>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</si>
  <si>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</si>
  <si>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</si>
  <si>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</si>
  <si>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</si>
  <si>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</si>
  <si>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</si>
  <si>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</si>
  <si>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</si>
  <si>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</si>
  <si>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</si>
  <si>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</si>
  <si>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</si>
  <si>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</si>
  <si>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</si>
  <si>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</si>
  <si>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</si>
  <si>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</si>
  <si>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</si>
  <si>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</si>
  <si>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</si>
  <si>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</si>
  <si>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</si>
  <si>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</si>
  <si>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</si>
  <si>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</si>
  <si>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</si>
  <si>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</si>
  <si>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</si>
  <si>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</si>
  <si>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</si>
  <si>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</si>
  <si>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</si>
  <si>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</si>
  <si>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</si>
  <si>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</si>
  <si>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</si>
  <si>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</si>
  <si>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</si>
  <si>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</si>
  <si>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</si>
  <si>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</si>
  <si>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</si>
  <si>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</si>
  <si>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</si>
  <si>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</si>
  <si>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</si>
  <si>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</si>
  <si>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</si>
  <si>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</si>
  <si>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</si>
  <si>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</si>
  <si>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</si>
  <si>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</si>
  <si>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</si>
  <si>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</si>
  <si>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</si>
  <si>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</si>
  <si>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</si>
  <si>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</si>
  <si>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</si>
  <si>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</si>
  <si>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</si>
  <si>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</si>
  <si>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</si>
  <si>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</si>
  <si>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</si>
  <si>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</si>
  <si>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</si>
  <si>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</si>
  <si>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</si>
  <si>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</si>
  <si>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</si>
  <si>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</si>
  <si>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</si>
  <si>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</si>
  <si>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</si>
  <si>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</si>
  <si>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</si>
  <si>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</si>
  <si>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</si>
  <si>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</si>
  <si>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</si>
  <si>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</si>
  <si>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</si>
  <si>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</si>
  <si>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</si>
  <si>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</si>
  <si>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</si>
  <si>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</si>
  <si>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</si>
  <si>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</si>
  <si>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</si>
  <si>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</si>
  <si>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</si>
  <si>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</si>
  <si>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</si>
  <si>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</si>
  <si>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</si>
  <si>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</si>
  <si>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</si>
  <si>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</si>
  <si>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</si>
  <si>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</si>
  <si>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</si>
  <si>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</si>
  <si>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</si>
  <si>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</si>
  <si>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</si>
  <si>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</si>
  <si>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</si>
  <si>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</si>
  <si>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</si>
  <si>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</si>
  <si>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</si>
  <si>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</si>
  <si>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</si>
  <si>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</si>
  <si>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</si>
  <si>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</si>
  <si>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</si>
  <si>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</si>
  <si>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</si>
  <si>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</si>
  <si>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</si>
  <si>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</si>
  <si>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</si>
  <si>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</si>
  <si>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</si>
  <si>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</si>
  <si>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</si>
  <si>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</si>
  <si>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</si>
  <si>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</si>
  <si>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</si>
  <si>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</si>
  <si>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</si>
  <si>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</si>
  <si>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</si>
  <si>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</si>
  <si>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</si>
  <si>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</si>
  <si>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</si>
  <si>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</si>
  <si>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</si>
  <si>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</si>
  <si>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</si>
  <si>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</si>
  <si>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</si>
  <si>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</si>
  <si>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</si>
  <si>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</si>
  <si>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</si>
  <si>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</si>
  <si>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</si>
  <si>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</si>
  <si>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</si>
  <si>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</si>
  <si>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</si>
  <si>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</si>
  <si>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</si>
  <si>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</si>
  <si>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</si>
  <si>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</si>
  <si>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</si>
  <si>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</si>
  <si>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</si>
  <si>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</si>
  <si>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</si>
  <si>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</si>
  <si>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</si>
  <si>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</si>
  <si>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</si>
  <si>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</si>
  <si>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</si>
  <si>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</si>
  <si>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</si>
  <si>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</si>
  <si>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</si>
  <si>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</si>
  <si>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</si>
  <si>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</si>
  <si>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</si>
  <si>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</si>
  <si>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</si>
  <si>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</si>
  <si>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</si>
  <si>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</si>
  <si>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</si>
  <si>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</si>
  <si>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</si>
  <si>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</si>
  <si>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</si>
  <si>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</si>
  <si>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</si>
  <si>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</si>
  <si>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</si>
  <si>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</si>
  <si>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</si>
  <si>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</si>
  <si>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</si>
  <si>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</si>
  <si>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</si>
  <si>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</si>
  <si>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</si>
  <si>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</si>
  <si>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</si>
  <si>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</si>
  <si>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</si>
  <si>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</si>
  <si>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</si>
  <si>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</si>
  <si>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</si>
  <si>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</si>
  <si>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</si>
  <si>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</si>
  <si>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</si>
  <si>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</si>
  <si>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</si>
  <si>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</si>
  <si>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</si>
  <si>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</si>
  <si>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</si>
  <si>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</si>
  <si>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</si>
  <si>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</si>
  <si>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</si>
  <si>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</si>
  <si>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</si>
  <si>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</si>
  <si>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</si>
  <si>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</si>
  <si>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</si>
  <si>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</si>
  <si>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</si>
  <si>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</si>
  <si>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</si>
  <si>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</si>
  <si>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</si>
  <si>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</si>
  <si>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</si>
  <si>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</si>
  <si>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</si>
  <si>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</si>
  <si>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</si>
  <si>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</si>
  <si>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</si>
  <si>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</si>
  <si>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</si>
  <si>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</si>
  <si>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</si>
  <si>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</si>
  <si>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</si>
  <si>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</si>
  <si>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</si>
  <si>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</si>
  <si>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</si>
  <si>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</si>
  <si>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</si>
  <si>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</si>
  <si>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</si>
  <si>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</si>
  <si>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</si>
  <si>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</si>
  <si>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</si>
  <si>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</si>
  <si>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</si>
  <si>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</si>
  <si>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</si>
  <si>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</si>
  <si>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</si>
  <si>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</si>
  <si>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</si>
  <si>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</si>
  <si>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</si>
  <si>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</si>
  <si>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</si>
  <si>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</si>
  <si>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</si>
  <si>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</si>
  <si>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</si>
  <si>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</si>
  <si>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</si>
  <si>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</si>
  <si>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</si>
  <si>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</si>
  <si>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</si>
  <si>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</si>
  <si>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</si>
  <si>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</si>
  <si>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</si>
  <si>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</si>
  <si>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</si>
  <si>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</si>
  <si>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</si>
  <si>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</si>
  <si>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</si>
  <si>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</si>
  <si>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</si>
  <si>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</si>
  <si>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</si>
  <si>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</si>
  <si>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</si>
  <si>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</si>
  <si>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</si>
  <si>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</si>
  <si>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</si>
  <si>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</si>
  <si>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</si>
  <si>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</si>
  <si>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</si>
  <si>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</si>
  <si>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</si>
  <si>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</si>
  <si>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</si>
  <si>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</si>
  <si>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</si>
  <si>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</si>
  <si>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</si>
  <si>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</si>
  <si>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</si>
  <si>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</si>
  <si>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</si>
  <si>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</si>
  <si>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</si>
  <si>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</si>
  <si>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</si>
  <si>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</si>
  <si>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</si>
  <si>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</si>
  <si>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</si>
  <si>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</si>
  <si>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</si>
  <si>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</si>
  <si>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</si>
  <si>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</si>
  <si>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</si>
  <si>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</si>
  <si>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</si>
  <si>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</si>
  <si>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</si>
  <si>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</si>
  <si>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</si>
  <si>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</si>
  <si>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</si>
  <si>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</si>
  <si>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</si>
  <si>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</si>
  <si>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</si>
  <si>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</si>
  <si>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</si>
  <si>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</si>
  <si>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</si>
  <si>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</si>
  <si>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</si>
  <si>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</si>
  <si>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</si>
  <si>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</si>
  <si>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</si>
  <si>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</si>
  <si>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</si>
  <si>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</si>
  <si>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</si>
  <si>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</si>
  <si>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</si>
  <si>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</si>
  <si>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</si>
  <si>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</si>
  <si>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</si>
  <si>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</si>
  <si>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</si>
  <si>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</si>
  <si>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</si>
  <si>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</si>
  <si>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</si>
  <si>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</si>
  <si>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</si>
  <si>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</si>
  <si>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</si>
  <si>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</si>
  <si>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</si>
  <si>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</si>
  <si>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</si>
  <si>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</si>
  <si>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</si>
  <si>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</si>
  <si>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</si>
  <si>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</si>
  <si>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</si>
  <si>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</si>
  <si>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</si>
  <si>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</si>
  <si>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</si>
  <si>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</si>
  <si>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</si>
  <si>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</si>
  <si>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</si>
  <si>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</si>
  <si>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</si>
  <si>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</si>
  <si>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</si>
  <si>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</si>
  <si>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</si>
  <si>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</si>
  <si>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</si>
  <si>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</si>
  <si>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</si>
  <si>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</si>
  <si>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</si>
  <si>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</si>
  <si>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</si>
  <si>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</si>
  <si>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</si>
  <si>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</si>
  <si>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</si>
  <si>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</si>
  <si>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</si>
  <si>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</si>
  <si>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</si>
  <si>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</si>
  <si>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</si>
  <si>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</si>
  <si>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</si>
  <si>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</si>
  <si>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</si>
  <si>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</si>
  <si>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</si>
  <si>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</si>
  <si>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</si>
  <si>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</si>
  <si>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</si>
  <si>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</si>
  <si>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</si>
  <si>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</si>
  <si>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</si>
  <si>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</si>
  <si>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</si>
  <si>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</si>
  <si>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</si>
  <si>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</si>
  <si>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</si>
  <si>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</si>
  <si>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</si>
  <si>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</si>
  <si>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</si>
  <si>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</si>
  <si>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</si>
  <si>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</si>
  <si>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</si>
  <si>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</si>
  <si>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</si>
  <si>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</si>
  <si>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</si>
  <si>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</si>
  <si>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</si>
  <si>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</si>
  <si>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</si>
  <si>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</si>
  <si>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</si>
  <si>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</si>
  <si>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</si>
  <si>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</si>
  <si>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</si>
  <si>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</si>
  <si>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</si>
  <si>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</si>
  <si>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</si>
  <si>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</si>
  <si>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</si>
  <si>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</si>
  <si>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</si>
  <si>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</si>
  <si>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</si>
  <si>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</si>
  <si>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</si>
  <si>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</si>
  <si>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</si>
  <si>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</si>
  <si>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</si>
  <si>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</si>
  <si>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</si>
  <si>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</si>
  <si>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</si>
  <si>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</si>
  <si>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</si>
  <si>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</si>
  <si>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</si>
  <si>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</si>
  <si>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</si>
  <si>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</si>
  <si>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</si>
  <si>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</si>
  <si>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</si>
  <si>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</si>
  <si>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</si>
  <si>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</si>
  <si>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</si>
  <si>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</si>
  <si>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</si>
  <si>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</si>
  <si>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</si>
  <si>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</si>
  <si>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</si>
  <si>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</si>
  <si>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</si>
  <si>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</si>
  <si>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</si>
  <si>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</si>
  <si>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</si>
  <si>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</si>
  <si>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</si>
  <si>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</si>
  <si>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</si>
  <si>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</si>
  <si>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</si>
  <si>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</si>
  <si>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</si>
  <si>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</si>
  <si>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</si>
  <si>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</si>
  <si>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</si>
  <si>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</si>
  <si>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</si>
  <si>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</si>
  <si>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</si>
  <si>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</si>
  <si>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</si>
  <si>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</si>
  <si>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</si>
  <si>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</si>
  <si>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</si>
  <si>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</si>
  <si>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</si>
  <si>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</si>
  <si>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</si>
  <si>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</si>
  <si>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</si>
  <si>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</si>
  <si>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</si>
  <si>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</si>
  <si>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</si>
  <si>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</si>
  <si>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</si>
  <si>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</si>
  <si>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</si>
  <si>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</si>
  <si>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</si>
  <si>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</si>
  <si>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</si>
  <si>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</si>
  <si>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</si>
  <si>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</si>
  <si>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</si>
  <si>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</si>
  <si>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</si>
  <si>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</si>
  <si>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</si>
  <si>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</si>
  <si>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</si>
  <si>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</si>
  <si>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</si>
  <si>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</si>
  <si>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</si>
  <si>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</si>
  <si>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</si>
  <si>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</si>
  <si>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</si>
  <si>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</si>
  <si>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</si>
  <si>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</si>
  <si>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</si>
  <si>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</si>
  <si>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</si>
  <si>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</si>
  <si>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</si>
  <si>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</si>
  <si>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</si>
  <si>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</si>
  <si>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</si>
  <si>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</si>
  <si>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</si>
  <si>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</si>
  <si>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</si>
  <si>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</si>
  <si>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</si>
  <si>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</si>
  <si>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</si>
  <si>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</si>
  <si>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</si>
  <si>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</si>
  <si>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</si>
  <si>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</si>
  <si>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</si>
  <si>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</si>
  <si>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</si>
  <si>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</si>
  <si>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</si>
  <si>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</si>
  <si>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</si>
  <si>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</si>
  <si>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</si>
  <si>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</si>
  <si>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</si>
  <si>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</si>
  <si>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</si>
  <si>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</si>
  <si>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</si>
  <si>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</si>
  <si>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</si>
  <si>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</si>
  <si>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</si>
  <si>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</si>
  <si>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</si>
  <si>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</si>
  <si>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</si>
  <si>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</si>
  <si>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</si>
  <si>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</si>
  <si>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</si>
  <si>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</si>
  <si>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</si>
  <si>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</si>
  <si>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</si>
  <si>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</si>
  <si>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</si>
  <si>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</si>
  <si>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</si>
  <si>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</si>
  <si>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</si>
  <si>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</si>
  <si>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</si>
  <si>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</si>
  <si>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</si>
  <si>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</si>
  <si>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</si>
  <si>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</si>
  <si>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</si>
  <si>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</si>
  <si>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</si>
  <si>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</si>
  <si>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</si>
  <si>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</si>
  <si>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</si>
  <si>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</si>
  <si>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</si>
  <si>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</si>
  <si>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</si>
  <si>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</si>
  <si>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</si>
  <si>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</si>
  <si>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</si>
  <si>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</si>
  <si>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</si>
  <si>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</si>
  <si>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</si>
  <si>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</si>
  <si>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</si>
  <si>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</si>
  <si>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</si>
  <si>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</si>
  <si>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</si>
  <si>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</si>
  <si>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</si>
  <si>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</si>
  <si>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</si>
  <si>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</si>
  <si>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</si>
  <si>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</si>
  <si>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</si>
  <si>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</si>
  <si>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</si>
  <si>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</si>
  <si>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</si>
  <si>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</si>
  <si>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</si>
  <si>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</si>
  <si>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</si>
  <si>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</si>
  <si>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</si>
  <si>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</si>
  <si>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</si>
  <si>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</si>
  <si>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</si>
  <si>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</si>
  <si>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</si>
  <si>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</si>
  <si>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</si>
  <si>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</si>
  <si>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</si>
  <si>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</si>
  <si>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</si>
  <si>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</si>
  <si>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</si>
  <si>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</si>
  <si>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</si>
  <si>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</si>
  <si>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</si>
  <si>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</si>
  <si>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</si>
  <si>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</si>
  <si>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</si>
  <si>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</si>
  <si>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</si>
  <si>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</si>
  <si>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</si>
  <si>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</si>
  <si>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</si>
  <si>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</si>
  <si>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</si>
  <si>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</si>
  <si>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</si>
  <si>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</si>
  <si>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</si>
  <si>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</si>
  <si>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</si>
  <si>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</si>
  <si>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</si>
  <si>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</si>
  <si>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</si>
  <si>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</si>
  <si>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</si>
  <si>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</si>
  <si>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</si>
  <si>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</si>
  <si>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</si>
  <si>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</si>
  <si>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</si>
  <si>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</si>
  <si>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</si>
  <si>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</si>
  <si>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</si>
  <si>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</si>
  <si>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</si>
  <si>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</si>
  <si>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</si>
  <si>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</si>
  <si>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</si>
  <si>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</si>
  <si>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</si>
  <si>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</si>
  <si>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</si>
  <si>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</si>
  <si>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</si>
  <si>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</si>
  <si>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</si>
  <si>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</si>
  <si>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</si>
  <si>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</si>
  <si>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</si>
  <si>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</si>
  <si>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</si>
  <si>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</si>
  <si>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</si>
  <si>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</si>
  <si>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</si>
  <si>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</si>
  <si>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</si>
  <si>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</si>
  <si>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</si>
  <si>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</si>
  <si>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</si>
  <si>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</si>
  <si>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</si>
  <si>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</si>
  <si>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</si>
  <si>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</si>
  <si>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</si>
  <si>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</si>
  <si>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</si>
  <si>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</si>
  <si>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</si>
  <si>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</si>
  <si>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</si>
  <si>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</si>
  <si>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</si>
  <si>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</si>
  <si>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</si>
  <si>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</si>
  <si>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</si>
  <si>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</si>
  <si>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</si>
  <si>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</si>
  <si>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</si>
  <si>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</si>
  <si>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</si>
  <si>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</si>
  <si>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</si>
  <si>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</si>
  <si>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</si>
  <si>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</si>
  <si>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</si>
  <si>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</si>
  <si>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</si>
  <si>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</si>
  <si>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</si>
  <si>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</si>
  <si>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</si>
  <si>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</si>
  <si>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</si>
  <si>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</si>
  <si>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</si>
  <si>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</si>
  <si>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</si>
  <si>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</si>
  <si>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</si>
  <si>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</si>
  <si>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</si>
  <si>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</si>
  <si>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</si>
  <si>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</si>
  <si>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</si>
  <si>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</si>
  <si>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</si>
  <si>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</si>
  <si>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</si>
  <si>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</si>
  <si>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</si>
  <si>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</si>
  <si>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</si>
  <si>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</si>
  <si>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</si>
  <si>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</si>
  <si>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</si>
  <si>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</si>
  <si>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</si>
  <si>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</si>
  <si>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</si>
  <si>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</si>
  <si>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</si>
  <si>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</si>
  <si>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</si>
  <si>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</si>
  <si>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</si>
  <si>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</si>
  <si>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</si>
  <si>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</si>
  <si>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</si>
  <si>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</si>
  <si>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</si>
  <si>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</si>
  <si>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</si>
  <si>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</si>
  <si>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</si>
  <si>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</si>
  <si>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</si>
  <si>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</si>
  <si>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</si>
  <si>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</si>
  <si>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</si>
  <si>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</si>
  <si>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</si>
  <si>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</si>
  <si>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</si>
  <si>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</si>
  <si>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</si>
  <si>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</si>
  <si>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</si>
  <si>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</si>
  <si>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</si>
  <si>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</si>
  <si>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</si>
  <si>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</si>
  <si>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</si>
  <si>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</si>
  <si>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</si>
  <si>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</si>
  <si>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</si>
  <si>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</si>
  <si>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</si>
  <si>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</si>
  <si>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</si>
  <si>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</si>
  <si>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</si>
  <si>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</si>
  <si>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</si>
  <si>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</si>
  <si>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</si>
  <si>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</si>
  <si>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</si>
  <si>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</si>
  <si>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</si>
  <si>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</si>
  <si>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</si>
  <si>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</si>
  <si>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</si>
  <si>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</si>
  <si>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</si>
  <si>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</si>
  <si>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</si>
  <si>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</si>
  <si>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</si>
  <si>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</si>
  <si>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</si>
  <si>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</si>
  <si>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</si>
  <si>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</si>
  <si>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</si>
  <si>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</si>
  <si>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</si>
  <si>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</si>
  <si>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</si>
  <si>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</si>
  <si>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</si>
  <si>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</si>
  <si>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</si>
  <si>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</si>
  <si>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</si>
  <si>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</si>
  <si>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</si>
  <si>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</si>
  <si>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</si>
  <si>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</si>
  <si>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</si>
  <si>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</si>
  <si>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</si>
  <si>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</si>
  <si>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</si>
  <si>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</si>
  <si>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</si>
  <si>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</si>
  <si>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</si>
  <si>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</si>
  <si>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</si>
  <si>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</si>
  <si>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</si>
  <si>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</si>
  <si>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</si>
  <si>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</si>
  <si>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</si>
  <si>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</si>
  <si>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</si>
  <si>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</si>
  <si>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</si>
  <si>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</si>
  <si>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</si>
  <si>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</si>
  <si>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</si>
  <si>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</si>
  <si>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</si>
  <si>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</si>
  <si>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</si>
  <si>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</si>
  <si>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</si>
  <si>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</si>
  <si>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</si>
  <si>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</si>
  <si>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</si>
  <si>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</si>
  <si>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</si>
  <si>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</si>
  <si>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</si>
  <si>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</si>
  <si>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</si>
  <si>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</si>
  <si>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</si>
  <si>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</si>
  <si>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</si>
  <si>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</si>
  <si>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</si>
  <si>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</si>
  <si>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</si>
  <si>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</si>
  <si>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</si>
  <si>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</si>
  <si>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</si>
  <si>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</si>
  <si>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</si>
  <si>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</si>
  <si>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</si>
  <si>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</si>
  <si>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</si>
  <si>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</si>
  <si>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</si>
  <si>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</si>
  <si>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</si>
  <si>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</si>
  <si>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</si>
  <si>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</si>
  <si>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</si>
  <si>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</si>
  <si>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</si>
  <si>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</si>
  <si>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</si>
  <si>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</si>
  <si>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</si>
  <si>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</si>
  <si>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</si>
  <si>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</si>
  <si>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</si>
  <si>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</si>
  <si>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</si>
  <si>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</si>
  <si>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</si>
  <si>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</si>
  <si>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</si>
  <si>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</si>
  <si>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</si>
  <si>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</si>
  <si>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</si>
  <si>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</si>
  <si>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</si>
  <si>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</si>
  <si>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</si>
  <si>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</si>
  <si>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</si>
  <si>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</si>
  <si>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</si>
  <si>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</si>
  <si>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</si>
  <si>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</si>
  <si>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</si>
  <si>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</si>
  <si>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</si>
  <si>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</si>
  <si>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</si>
  <si>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</si>
  <si>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</si>
  <si>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</si>
  <si>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</si>
  <si>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</si>
  <si>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</si>
  <si>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</si>
  <si>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</si>
  <si>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</si>
  <si>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</si>
  <si>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</si>
  <si>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</si>
  <si>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</si>
  <si>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</si>
  <si>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</si>
  <si>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</si>
  <si>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</si>
  <si>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</si>
  <si>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</si>
  <si>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</si>
  <si>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</si>
  <si>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</si>
  <si>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</si>
  <si>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</si>
  <si>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</si>
  <si>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</si>
  <si>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</si>
  <si>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</si>
  <si>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</si>
  <si>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</si>
  <si>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</si>
  <si>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</si>
  <si>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</si>
  <si>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</si>
  <si>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</si>
  <si>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</si>
  <si>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</si>
  <si>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</si>
  <si>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</si>
  <si>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</si>
  <si>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</si>
  <si>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</si>
  <si>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</si>
  <si>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</si>
  <si>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</si>
  <si>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</si>
  <si>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</si>
  <si>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</si>
  <si>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</si>
  <si>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</si>
  <si>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</si>
  <si>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</si>
  <si>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</si>
  <si>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</si>
  <si>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</si>
  <si>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</si>
  <si>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</si>
  <si>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</si>
  <si>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</si>
  <si>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</si>
  <si>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</si>
  <si>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</si>
  <si>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</si>
  <si>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</si>
  <si>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</si>
  <si>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</si>
  <si>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</si>
  <si>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</si>
  <si>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</si>
  <si>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</si>
  <si>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</si>
  <si>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</si>
  <si>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</si>
  <si>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</si>
  <si>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</si>
  <si>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</si>
  <si>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</si>
  <si>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</si>
  <si>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</si>
  <si>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</si>
  <si>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</si>
  <si>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</si>
  <si>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</si>
  <si>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</si>
  <si>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</si>
  <si>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</si>
  <si>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</si>
  <si>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</si>
  <si>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</si>
  <si>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</si>
  <si>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</si>
  <si>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</si>
  <si>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</si>
  <si>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</si>
  <si>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</si>
  <si>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</si>
  <si>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</si>
  <si>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</si>
  <si>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</si>
  <si>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</si>
  <si>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</si>
  <si>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</si>
  <si>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</si>
  <si>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</si>
  <si>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</si>
  <si>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</si>
  <si>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</si>
  <si>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</si>
  <si>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</si>
  <si>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</si>
  <si>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</si>
  <si>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</si>
  <si>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</si>
  <si>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</si>
  <si>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</si>
  <si>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</si>
  <si>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</si>
  <si>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</si>
  <si>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</si>
  <si>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</si>
  <si>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</si>
  <si>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</si>
  <si>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</si>
  <si>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</si>
  <si>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</si>
  <si>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</si>
  <si>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</si>
  <si>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</si>
  <si>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</si>
  <si>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</si>
  <si>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</si>
  <si>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</si>
  <si>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</si>
  <si>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</si>
  <si>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</si>
  <si>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</si>
  <si>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</si>
  <si>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</si>
  <si>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</si>
  <si>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</si>
  <si>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</si>
  <si>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</si>
  <si>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</si>
  <si>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</si>
  <si>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</si>
  <si>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</si>
  <si>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</si>
  <si>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</si>
  <si>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</si>
  <si>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</si>
  <si>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</si>
  <si>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</si>
  <si>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</si>
  <si>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</si>
  <si>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</si>
  <si>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</si>
  <si>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</si>
  <si>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</si>
  <si>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</si>
  <si>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</si>
  <si>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</si>
  <si>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</si>
  <si>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</si>
  <si>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</si>
  <si>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</si>
  <si>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</si>
  <si>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</si>
  <si>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</si>
  <si>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</si>
  <si>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</si>
  <si>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</si>
  <si>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</si>
  <si>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</si>
  <si>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</si>
  <si>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</si>
  <si>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</si>
  <si>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</si>
  <si>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</si>
  <si>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</si>
  <si>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</si>
  <si>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</si>
  <si>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</si>
  <si>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</si>
  <si>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</si>
  <si>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</si>
  <si>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</si>
  <si>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</si>
  <si>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</si>
  <si>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</si>
  <si>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</si>
  <si>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</si>
  <si>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</si>
  <si>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</si>
  <si>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</si>
  <si>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</si>
  <si>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</si>
  <si>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</si>
  <si>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</si>
  <si>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</si>
  <si>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</si>
  <si>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</si>
  <si>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</si>
  <si>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</si>
  <si>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</si>
  <si>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</si>
  <si>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</si>
  <si>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</si>
  <si>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</si>
  <si>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</si>
  <si>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</si>
  <si>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</si>
  <si>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</si>
  <si>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</si>
  <si>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</si>
  <si>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</si>
  <si>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</si>
  <si>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</si>
  <si>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</si>
  <si>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</si>
  <si>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</si>
  <si>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</si>
  <si>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</si>
  <si>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</si>
  <si>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</si>
  <si>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</si>
  <si>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</si>
  <si>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</si>
  <si>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</si>
  <si>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</si>
  <si>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</si>
  <si>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</si>
  <si>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</si>
  <si>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</si>
  <si>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</si>
  <si>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</si>
  <si>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</si>
  <si>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</si>
  <si>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</si>
  <si>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</si>
  <si>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</si>
  <si>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</si>
  <si>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</si>
  <si>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</si>
  <si>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</si>
  <si>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</si>
  <si>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</si>
  <si>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</si>
  <si>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</si>
  <si>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</si>
  <si>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</si>
  <si>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</si>
  <si>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</si>
  <si>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</si>
  <si>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</si>
  <si>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</si>
  <si>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</si>
  <si>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</si>
  <si>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</si>
  <si>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</si>
  <si>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</si>
  <si>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</si>
  <si>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</si>
  <si>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</si>
  <si>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</si>
  <si>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</si>
  <si>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</si>
  <si>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</si>
  <si>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</si>
  <si>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</si>
  <si>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</si>
  <si>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</si>
  <si>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</si>
  <si>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</si>
  <si>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</si>
  <si>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</si>
  <si>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</si>
  <si>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</si>
  <si>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</si>
  <si>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</si>
  <si>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</si>
  <si>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</si>
  <si>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</si>
  <si>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</si>
  <si>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</si>
  <si>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</si>
  <si>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</si>
  <si>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</si>
  <si>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</si>
  <si>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</si>
  <si>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</si>
  <si>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</si>
  <si>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</si>
  <si>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</si>
  <si>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</si>
  <si>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</si>
  <si>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</si>
  <si>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</si>
  <si>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</si>
  <si>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</si>
  <si>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</si>
  <si>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</si>
  <si>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</si>
  <si>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</si>
  <si>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</si>
  <si>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</si>
  <si>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</si>
  <si>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</si>
  <si>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</si>
  <si>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</si>
  <si>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</si>
  <si>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</si>
  <si>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</si>
  <si>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</si>
  <si>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</si>
  <si>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</si>
  <si>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</si>
  <si>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</si>
  <si>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</si>
  <si>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</si>
  <si>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</si>
  <si>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</si>
  <si>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</si>
  <si>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</si>
  <si>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</si>
  <si>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</si>
  <si>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</si>
  <si>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</si>
  <si>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</si>
  <si>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</si>
  <si>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</si>
  <si>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</si>
  <si>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</si>
  <si>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</si>
  <si>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</si>
  <si>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</si>
  <si>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</si>
  <si>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</si>
  <si>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</si>
  <si>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</si>
  <si>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</si>
  <si>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</si>
  <si>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</si>
  <si>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</si>
  <si>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</si>
  <si>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</si>
  <si>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</si>
  <si>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</si>
  <si>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</si>
  <si>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</si>
  <si>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</si>
  <si>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</si>
  <si>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</si>
  <si>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</si>
  <si>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</si>
  <si>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</si>
  <si>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</si>
  <si>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</si>
  <si>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</si>
  <si>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</si>
  <si>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</si>
  <si>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</si>
  <si>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</si>
  <si>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</si>
  <si>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</si>
  <si>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</si>
  <si>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</si>
  <si>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</si>
  <si>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</si>
  <si>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</si>
  <si>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</si>
  <si>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</si>
  <si>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</si>
  <si>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</si>
  <si>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</si>
  <si>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</si>
  <si>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</si>
  <si>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</si>
  <si>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</si>
  <si>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</si>
  <si>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</si>
  <si>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</si>
  <si>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</si>
  <si>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</si>
  <si>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</si>
  <si>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</si>
  <si>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</si>
  <si>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</si>
  <si>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</si>
  <si>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</si>
  <si>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</si>
  <si>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</si>
  <si>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</si>
  <si>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</si>
  <si>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</si>
  <si>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</si>
  <si>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</si>
  <si>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</si>
  <si>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</si>
  <si>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</si>
  <si>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</si>
  <si>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</si>
  <si>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</si>
  <si>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</si>
  <si>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</si>
  <si>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</si>
  <si>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</si>
  <si>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</si>
  <si>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</si>
  <si>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</si>
  <si>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</si>
  <si>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</si>
  <si>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</si>
  <si>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</si>
  <si>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</si>
  <si>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</si>
  <si>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</si>
  <si>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</si>
  <si>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</si>
  <si>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</si>
  <si>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</si>
  <si>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</si>
  <si>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</si>
  <si>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</si>
  <si>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</si>
  <si>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</si>
  <si>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</si>
  <si>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</si>
  <si>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</si>
  <si>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</si>
  <si>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</si>
  <si>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</si>
  <si>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</si>
  <si>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</si>
  <si>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</si>
  <si>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</si>
  <si>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</si>
  <si>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</si>
  <si>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</si>
  <si>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</si>
  <si>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</si>
  <si>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</si>
  <si>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</si>
  <si>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</si>
  <si>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</si>
  <si>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</si>
  <si>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</si>
  <si>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</si>
  <si>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</si>
  <si>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</si>
  <si>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</si>
  <si>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</si>
  <si>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</si>
  <si>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</si>
  <si>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</si>
  <si>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</si>
  <si>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</si>
  <si>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</si>
  <si>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</si>
  <si>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</si>
  <si>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</si>
  <si>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</si>
  <si>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</si>
  <si>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</si>
  <si>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</si>
  <si>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</si>
  <si>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</si>
  <si>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</si>
  <si>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</si>
  <si>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</si>
  <si>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</si>
  <si>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</si>
  <si>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</si>
  <si>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</si>
  <si>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</si>
  <si>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</si>
  <si>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</si>
  <si>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</si>
  <si>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</si>
  <si>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</si>
  <si>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</si>
  <si>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</si>
  <si>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</si>
  <si>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</si>
  <si>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</si>
  <si>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</si>
  <si>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</si>
  <si>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</si>
  <si>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</si>
  <si>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</si>
  <si>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</si>
  <si>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</si>
  <si>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</si>
  <si>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</si>
  <si>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</si>
  <si>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</si>
  <si>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</si>
  <si>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</si>
  <si>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</si>
  <si>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</si>
  <si>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</si>
  <si>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</si>
  <si>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</si>
  <si>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</si>
  <si>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</si>
  <si>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</si>
  <si>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</si>
  <si>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</si>
  <si>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</si>
  <si>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</si>
  <si>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</si>
  <si>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</si>
  <si>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</si>
  <si>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</si>
  <si>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</si>
  <si>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</si>
  <si>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</si>
  <si>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</si>
  <si>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</si>
  <si>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</si>
  <si>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</si>
  <si>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</si>
  <si>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</si>
  <si>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</si>
  <si>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</si>
  <si>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</si>
  <si>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</si>
  <si>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</si>
  <si>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</si>
  <si>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</si>
  <si>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</si>
  <si>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</si>
  <si>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</si>
  <si>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</si>
  <si>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</si>
  <si>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</si>
  <si>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</si>
  <si>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</si>
  <si>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</si>
  <si>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</si>
  <si>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</si>
  <si>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</si>
  <si>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</si>
  <si>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</si>
  <si>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</si>
  <si>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</si>
  <si>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</si>
  <si>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</si>
  <si>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</si>
  <si>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</si>
  <si>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</si>
  <si>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</si>
  <si>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</si>
  <si>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</si>
  <si>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</si>
  <si>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</si>
  <si>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</si>
  <si>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</si>
  <si>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</si>
  <si>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</si>
  <si>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</si>
  <si>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</si>
  <si>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</si>
  <si>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</si>
  <si>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</si>
  <si>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</si>
  <si>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</si>
  <si>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</si>
  <si>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</si>
  <si>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</si>
  <si>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</si>
  <si>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</si>
  <si>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</si>
  <si>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</si>
  <si>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</si>
  <si>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</si>
  <si>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</si>
  <si>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</si>
  <si>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</si>
  <si>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</si>
  <si>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</si>
  <si>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</si>
  <si>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</si>
  <si>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</si>
  <si>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</si>
  <si>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</si>
  <si>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</si>
  <si>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</si>
  <si>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</si>
  <si>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</si>
  <si>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</si>
  <si>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</si>
  <si>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</si>
  <si>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</si>
  <si>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</si>
  <si>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</si>
  <si>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</si>
  <si>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</si>
  <si>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</si>
  <si>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</si>
  <si>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</si>
  <si>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</si>
  <si>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</si>
  <si>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</si>
  <si>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</si>
  <si>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</si>
  <si>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</si>
  <si>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</si>
  <si>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</si>
  <si>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</si>
  <si>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</si>
  <si>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</si>
  <si>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</si>
  <si>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</si>
  <si>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</si>
  <si>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</si>
  <si>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</si>
  <si>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</si>
  <si>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</si>
  <si>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</si>
  <si>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</si>
  <si>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</si>
  <si>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</si>
  <si>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</si>
  <si>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</si>
  <si>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</si>
  <si>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</si>
  <si>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</si>
  <si>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</si>
  <si>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</si>
  <si>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</si>
  <si>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</si>
  <si>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</si>
  <si>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</si>
  <si>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</si>
  <si>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</si>
  <si>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</si>
  <si>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</si>
  <si>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</si>
  <si>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</si>
  <si>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</si>
  <si>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</si>
  <si>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</si>
  <si>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</si>
  <si>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</si>
  <si>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</si>
  <si>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</si>
  <si>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</si>
  <si>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</si>
  <si>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</si>
  <si>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</si>
  <si>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</si>
  <si>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</si>
  <si>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</si>
  <si>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</si>
  <si>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</si>
  <si>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</si>
  <si>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</si>
  <si>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</si>
  <si>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</si>
  <si>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</si>
  <si>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</si>
  <si>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</si>
  <si>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</si>
  <si>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</si>
  <si>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</si>
  <si>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</si>
  <si>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</si>
  <si>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</si>
  <si>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</si>
  <si>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</si>
  <si>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</si>
  <si>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</si>
  <si>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</si>
  <si>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</si>
  <si>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</si>
  <si>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</si>
  <si>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</si>
  <si>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</si>
  <si>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</si>
  <si>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</si>
  <si>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</si>
  <si>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</si>
  <si>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</si>
  <si>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</si>
  <si>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</si>
  <si>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</si>
  <si>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</si>
  <si>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</si>
  <si>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</si>
  <si>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</si>
  <si>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</si>
  <si>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</si>
  <si>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</si>
  <si>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</si>
  <si>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</si>
  <si>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</si>
  <si>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</si>
  <si>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</si>
  <si>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</si>
  <si>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</si>
  <si>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</si>
  <si>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</si>
  <si>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</si>
  <si>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</si>
  <si>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</si>
  <si>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</si>
  <si>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</si>
  <si>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</si>
  <si>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</si>
  <si>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</si>
  <si>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</si>
  <si>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</si>
  <si>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</si>
  <si>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</si>
  <si>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</si>
  <si>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</si>
  <si>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</si>
  <si>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</si>
  <si>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</si>
  <si>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</si>
  <si>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</si>
  <si>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</si>
  <si>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</si>
  <si>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</si>
  <si>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</si>
  <si>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</si>
  <si>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</si>
  <si>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</si>
  <si>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</si>
  <si>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</si>
  <si>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</si>
  <si>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</si>
  <si>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</si>
  <si>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</si>
  <si>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</si>
  <si>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</si>
  <si>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</si>
  <si>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</si>
  <si>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</si>
  <si>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</si>
  <si>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</si>
  <si>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</si>
  <si>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</si>
  <si>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</si>
  <si>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</si>
  <si>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</si>
  <si>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</si>
  <si>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</si>
  <si>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</si>
  <si>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</si>
  <si>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</si>
  <si>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</si>
  <si>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</si>
  <si>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</si>
  <si>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</si>
  <si>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</si>
  <si>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</si>
  <si>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</si>
  <si>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</si>
  <si>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</si>
  <si>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</si>
  <si>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</si>
  <si>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</si>
  <si>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</si>
  <si>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</si>
  <si>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</si>
  <si>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</si>
  <si>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</si>
  <si>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</si>
  <si>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</si>
  <si>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</si>
  <si>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</si>
  <si>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</si>
  <si>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</si>
  <si>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</si>
  <si>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</si>
  <si>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</si>
  <si>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</si>
  <si>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</si>
  <si>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</si>
  <si>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</si>
  <si>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</si>
  <si>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</si>
  <si>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</si>
  <si>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</si>
  <si>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</si>
  <si>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</si>
  <si>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</si>
  <si>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</si>
  <si>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</si>
  <si>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</si>
  <si>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</si>
  <si>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</si>
  <si>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</si>
  <si>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</si>
  <si>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</si>
  <si>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</si>
  <si>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</si>
  <si>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</si>
  <si>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</si>
  <si>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</si>
  <si>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</si>
  <si>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</si>
  <si>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</si>
  <si>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</si>
  <si>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</si>
  <si>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</si>
  <si>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</si>
  <si>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</si>
  <si>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</si>
  <si>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</si>
  <si>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</si>
  <si>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</si>
  <si>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</si>
  <si>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</si>
  <si>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</si>
  <si>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</si>
  <si>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</si>
  <si>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</si>
  <si>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</si>
  <si>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</si>
  <si>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</si>
  <si>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</si>
  <si>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</si>
  <si>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</si>
  <si>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</si>
  <si>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</si>
  <si>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</si>
  <si>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</si>
  <si>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</si>
  <si>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</si>
  <si>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</si>
  <si>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</si>
  <si>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</si>
  <si>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</si>
  <si>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</si>
  <si>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</si>
  <si>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</si>
  <si>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</si>
  <si>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</si>
  <si>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</si>
  <si>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</si>
  <si>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</si>
  <si>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</si>
  <si>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</si>
  <si>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</si>
  <si>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</si>
  <si>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</si>
  <si>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</si>
  <si>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</si>
  <si>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</si>
  <si>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</si>
  <si>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</si>
  <si>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</si>
  <si>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</si>
  <si>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</si>
  <si>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</si>
  <si>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</si>
  <si>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</si>
  <si>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</si>
  <si>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</si>
  <si>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</si>
  <si>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</si>
  <si>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</si>
  <si>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</si>
  <si>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</si>
  <si>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</si>
  <si>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</si>
  <si>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</si>
  <si>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</si>
  <si>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</si>
  <si>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</si>
  <si>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</si>
  <si>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</si>
  <si>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</si>
  <si>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</si>
  <si>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</si>
  <si>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</si>
  <si>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</si>
  <si>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</si>
  <si>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</si>
  <si>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</si>
  <si>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</si>
  <si>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</si>
  <si>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</si>
  <si>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</si>
  <si>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</si>
  <si>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</si>
  <si>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</si>
  <si>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</si>
  <si>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</si>
  <si>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</si>
  <si>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</si>
  <si>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</si>
  <si>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</si>
  <si>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</si>
  <si>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</si>
  <si>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</si>
  <si>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</si>
  <si>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</si>
  <si>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</si>
  <si>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</si>
  <si>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</si>
  <si>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</si>
  <si>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</si>
  <si>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</si>
  <si>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</si>
  <si>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</si>
  <si>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</si>
  <si>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</si>
  <si>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</si>
  <si>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</si>
  <si>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</si>
  <si>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</si>
  <si>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</si>
  <si>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</si>
  <si>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</si>
  <si>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</si>
  <si>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</si>
  <si>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</si>
  <si>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</si>
  <si>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</si>
  <si>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</si>
  <si>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</si>
  <si>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</si>
  <si>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</si>
  <si>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</si>
  <si>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</si>
  <si>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</si>
  <si>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</si>
  <si>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</si>
  <si>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</si>
  <si>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</si>
  <si>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</si>
  <si>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</si>
  <si>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</si>
  <si>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</si>
  <si>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</si>
  <si>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</si>
  <si>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</si>
  <si>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</si>
  <si>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</si>
  <si>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</si>
  <si>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</si>
  <si>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</si>
  <si>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</si>
  <si>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</si>
  <si>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</si>
  <si>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</si>
  <si>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</si>
  <si>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</si>
  <si>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</si>
  <si>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</si>
  <si>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</si>
  <si>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</si>
  <si>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</si>
  <si>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</si>
  <si>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</si>
  <si>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</si>
  <si>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</si>
  <si>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</si>
  <si>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</si>
  <si>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</si>
  <si>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</si>
  <si>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</si>
  <si>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</si>
  <si>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</si>
  <si>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</si>
  <si>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</si>
  <si>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</si>
  <si>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</si>
  <si>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</si>
  <si>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</si>
  <si>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</si>
  <si>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</si>
  <si>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</si>
  <si>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</si>
  <si>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</si>
  <si>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</si>
  <si>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</si>
  <si>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</si>
  <si>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</si>
  <si>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</si>
  <si>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</si>
  <si>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</si>
  <si>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</si>
  <si>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</si>
  <si>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</si>
  <si>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</si>
  <si>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</si>
  <si>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</si>
  <si>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</si>
  <si>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</si>
  <si>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</si>
  <si>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</si>
  <si>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</si>
  <si>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</si>
  <si>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</si>
  <si>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</si>
  <si>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</si>
  <si>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</si>
  <si>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</si>
  <si>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</si>
  <si>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</si>
  <si>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</si>
  <si>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</si>
  <si>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</si>
  <si>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</si>
  <si>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</si>
  <si>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</si>
  <si>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</si>
  <si>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</si>
  <si>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</si>
  <si>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</si>
  <si>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</si>
  <si>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</si>
  <si>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</si>
  <si>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</si>
  <si>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</si>
  <si>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</si>
  <si>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</si>
  <si>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</si>
  <si>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</si>
  <si>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</si>
  <si>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</si>
  <si>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</si>
  <si>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</si>
  <si>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</si>
  <si>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</si>
  <si>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</si>
  <si>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</si>
  <si>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</si>
  <si>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</si>
  <si>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</si>
  <si>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</si>
  <si>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</si>
  <si>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</si>
  <si>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</si>
  <si>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</si>
  <si>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</si>
  <si>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</si>
  <si>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</si>
  <si>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</si>
  <si>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</si>
  <si>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</si>
  <si>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</si>
  <si>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</si>
  <si>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</si>
  <si>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</si>
  <si>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</si>
  <si>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</si>
  <si>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</si>
  <si>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</si>
  <si>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</si>
  <si>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</si>
  <si>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</si>
  <si>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</si>
  <si>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</si>
  <si>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</si>
  <si>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</si>
  <si>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</si>
  <si>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</si>
  <si>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</si>
  <si>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</si>
  <si>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</si>
  <si>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</si>
  <si>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</si>
  <si>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</si>
  <si>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</si>
  <si>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</si>
  <si>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</si>
  <si>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</si>
  <si>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</si>
  <si>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</si>
  <si>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</si>
  <si>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</si>
  <si>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</si>
  <si>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</si>
  <si>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</si>
  <si>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</si>
  <si>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</si>
  <si>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</si>
  <si>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</si>
  <si>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</si>
  <si>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</si>
  <si>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</si>
  <si>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</si>
  <si>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</si>
  <si>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</si>
  <si>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</si>
  <si>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</si>
  <si>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</si>
  <si>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</si>
  <si>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</si>
  <si>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</si>
  <si>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</si>
  <si>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</si>
  <si>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</si>
  <si>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</si>
  <si>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</si>
  <si>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</si>
  <si>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</si>
  <si>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</si>
  <si>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</si>
  <si>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</si>
  <si>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</si>
  <si>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</si>
  <si>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</si>
  <si>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</si>
  <si>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</si>
  <si>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</si>
  <si>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</si>
  <si>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</si>
  <si>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</si>
  <si>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</si>
  <si>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</si>
  <si>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</si>
  <si>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</si>
  <si>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</si>
  <si>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</si>
  <si>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</si>
  <si>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</si>
  <si>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</si>
  <si>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</si>
  <si>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</si>
  <si>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</si>
  <si>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</si>
  <si>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</si>
  <si>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</si>
  <si>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</si>
  <si>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</si>
  <si>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</si>
  <si>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</si>
  <si>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</si>
  <si>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</si>
  <si>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</si>
  <si>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</si>
  <si>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</si>
  <si>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</si>
  <si>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</si>
  <si>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</si>
  <si>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</si>
  <si>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</si>
  <si>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</si>
  <si>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</si>
  <si>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</si>
  <si>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</si>
  <si>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</si>
  <si>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</si>
  <si>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</si>
  <si>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</si>
  <si>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</si>
  <si>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</si>
  <si>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</si>
  <si>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</si>
  <si>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</si>
  <si>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</si>
  <si>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</si>
  <si>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</si>
  <si>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</si>
  <si>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</si>
  <si>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</si>
  <si>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</si>
  <si>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</si>
  <si>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</si>
  <si>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</si>
  <si>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</si>
  <si>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</si>
  <si>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</si>
  <si>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</si>
  <si>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</si>
  <si>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</si>
  <si>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</si>
  <si>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</si>
  <si>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</si>
  <si>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</si>
  <si>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</si>
  <si>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</si>
  <si>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</si>
  <si>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</si>
  <si>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</si>
  <si>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</si>
  <si>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</si>
  <si>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</si>
  <si>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</si>
  <si>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</si>
  <si>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</si>
  <si>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</si>
  <si>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</si>
  <si>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</si>
  <si>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</si>
  <si>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</si>
  <si>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</si>
  <si>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</si>
  <si>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</si>
  <si>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</si>
  <si>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</si>
  <si>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</si>
  <si>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</si>
  <si>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</si>
  <si>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</si>
  <si>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</si>
  <si>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</si>
  <si>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</si>
  <si>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</si>
  <si>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</si>
  <si>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</si>
  <si>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</si>
  <si>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</si>
  <si>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</si>
  <si>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</si>
  <si>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</si>
  <si>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</si>
  <si>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</si>
  <si>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</si>
  <si>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</si>
  <si>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</si>
  <si>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</si>
  <si>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</si>
  <si>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</si>
  <si>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</si>
  <si>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</si>
  <si>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</si>
  <si>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</si>
  <si>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</si>
  <si>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</si>
  <si>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</si>
  <si>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</si>
  <si>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</si>
  <si>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</si>
  <si>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</si>
  <si>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</si>
  <si>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</si>
  <si>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</si>
  <si>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</si>
  <si>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</si>
  <si>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</si>
  <si>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</si>
  <si>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</si>
  <si>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</si>
  <si>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</si>
  <si>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</si>
  <si>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</si>
  <si>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</si>
  <si>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</si>
  <si>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</si>
  <si>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</si>
  <si>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</si>
  <si>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</si>
  <si>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</si>
  <si>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</si>
  <si>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</si>
  <si>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</si>
  <si>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</si>
  <si>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</si>
  <si>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</si>
  <si>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</si>
  <si>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</si>
  <si>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</si>
  <si>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</si>
  <si>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</si>
  <si>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</si>
  <si>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</si>
  <si>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</si>
  <si>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</si>
  <si>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</si>
  <si>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</si>
  <si>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</si>
  <si>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</si>
  <si>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</si>
  <si>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</si>
  <si>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</si>
  <si>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</si>
  <si>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</si>
  <si>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</si>
  <si>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</si>
  <si>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</si>
  <si>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</si>
  <si>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</si>
  <si>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</si>
  <si>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</si>
  <si>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</si>
  <si>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</si>
  <si>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</si>
  <si>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</si>
  <si>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</si>
  <si>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</si>
  <si>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</si>
  <si>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</si>
  <si>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</si>
  <si>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</si>
  <si>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</si>
  <si>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</si>
  <si>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</si>
  <si>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</si>
  <si>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</si>
  <si>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</si>
  <si>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</si>
  <si>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</si>
  <si>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</si>
  <si>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</si>
  <si>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</si>
  <si>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</si>
  <si>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</si>
  <si>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</si>
  <si>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</si>
  <si>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</si>
  <si>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</si>
  <si>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</si>
  <si>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</si>
  <si>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</si>
  <si>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</si>
  <si>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</si>
  <si>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</si>
  <si>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</si>
  <si>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</si>
  <si>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</si>
  <si>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</si>
  <si>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</si>
  <si>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</si>
  <si>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</si>
  <si>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</si>
  <si>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</si>
  <si>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</si>
  <si>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</si>
  <si>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</si>
  <si>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</si>
  <si>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</si>
  <si>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</si>
  <si>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</si>
  <si>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</si>
  <si>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</si>
  <si>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</si>
  <si>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</si>
  <si>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</si>
  <si>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</si>
  <si>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</si>
  <si>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</si>
  <si>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</si>
  <si>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</si>
  <si>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</si>
  <si>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</si>
  <si>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</si>
  <si>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</si>
  <si>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</si>
  <si>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</si>
  <si>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</si>
  <si>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</si>
  <si>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</si>
  <si>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</si>
  <si>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</si>
  <si>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</si>
  <si>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</si>
  <si>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</si>
  <si>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</si>
  <si>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</si>
  <si>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</si>
  <si>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</si>
  <si>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</si>
  <si>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</si>
  <si>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</si>
  <si>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</si>
  <si>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</si>
  <si>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</si>
  <si>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</si>
  <si>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</si>
  <si>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</si>
  <si>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</si>
  <si>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</si>
  <si>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</si>
  <si>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</si>
  <si>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</si>
  <si>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</si>
  <si>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</si>
  <si>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</si>
  <si>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</si>
  <si>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</si>
  <si>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</si>
  <si>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</si>
  <si>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</si>
  <si>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</si>
  <si>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</si>
  <si>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</si>
  <si>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</si>
  <si>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</si>
  <si>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</si>
  <si>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</si>
  <si>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</si>
  <si>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</si>
  <si>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</si>
  <si>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</si>
  <si>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</si>
  <si>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</si>
  <si>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</si>
  <si>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</si>
  <si>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</si>
  <si>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</si>
  <si>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</si>
  <si>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</si>
  <si>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</si>
  <si>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</si>
  <si>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</si>
  <si>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</si>
  <si>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</si>
  <si>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</si>
  <si>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</si>
  <si>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</si>
  <si>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</si>
  <si>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</si>
  <si>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</si>
  <si>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</si>
  <si>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</si>
  <si>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</si>
  <si>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</si>
  <si>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</si>
  <si>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</si>
  <si>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</si>
  <si>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</si>
  <si>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</si>
  <si>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</si>
  <si>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</si>
  <si>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</si>
  <si>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</si>
  <si>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</si>
  <si>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</si>
  <si>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</si>
  <si>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</si>
  <si>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</si>
  <si>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</si>
  <si>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</si>
  <si>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</si>
  <si>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</si>
  <si>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</si>
  <si>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</si>
  <si>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</si>
  <si>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</si>
  <si>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</si>
  <si>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</si>
  <si>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</si>
  <si>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</si>
  <si>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</si>
  <si>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</si>
  <si>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</si>
  <si>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</si>
  <si>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</si>
  <si>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</si>
  <si>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</si>
  <si>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</si>
  <si>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</si>
  <si>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</si>
  <si>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</si>
  <si>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</si>
  <si>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</si>
  <si>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</si>
  <si>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</si>
  <si>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</si>
  <si>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</si>
  <si>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</si>
  <si>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</si>
  <si>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</si>
  <si>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</si>
  <si>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</si>
  <si>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</si>
  <si>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</si>
  <si>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</si>
  <si>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</si>
  <si>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</si>
  <si>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</si>
  <si>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</si>
  <si>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</si>
  <si>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</si>
  <si>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</si>
  <si>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</si>
  <si>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</si>
  <si>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</si>
  <si>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</si>
  <si>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</si>
  <si>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</si>
  <si>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</si>
  <si>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</si>
  <si>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</si>
  <si>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</si>
  <si>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</si>
  <si>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</si>
  <si>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</si>
  <si>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</si>
  <si>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</si>
  <si>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</si>
  <si>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</si>
  <si>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</si>
  <si>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</si>
  <si>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</si>
  <si>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</si>
  <si>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</si>
  <si>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</si>
  <si>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</si>
  <si>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</si>
  <si>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</si>
  <si>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</si>
  <si>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</si>
  <si>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</si>
  <si>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</si>
  <si>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</si>
  <si>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</si>
  <si>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</si>
  <si>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</si>
  <si>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</si>
  <si>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</si>
  <si>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</si>
  <si>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</si>
  <si>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</si>
  <si>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</si>
  <si>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</si>
  <si>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</si>
  <si>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</si>
  <si>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</si>
  <si>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</si>
  <si>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</si>
  <si>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</si>
  <si>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</si>
  <si>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</si>
  <si>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</si>
  <si>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</si>
  <si>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</si>
  <si>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</si>
  <si>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</si>
  <si>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</si>
  <si>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</si>
  <si>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</si>
  <si>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</si>
  <si>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</si>
  <si>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</si>
  <si>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</si>
  <si>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</si>
  <si>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</si>
  <si>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</si>
  <si>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</si>
  <si>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</si>
  <si>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</si>
  <si>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</si>
  <si>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</si>
  <si>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</si>
  <si>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</si>
  <si>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</si>
  <si>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</si>
  <si>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</si>
  <si>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</si>
  <si>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</si>
  <si>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</si>
  <si>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</si>
  <si>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</si>
  <si>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</si>
  <si>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</si>
  <si>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</si>
  <si>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</si>
  <si>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</si>
  <si>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</si>
  <si>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</si>
  <si>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</si>
  <si>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</si>
  <si>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</si>
  <si>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</si>
  <si>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</si>
  <si>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</si>
  <si>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</si>
  <si>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</si>
  <si>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</si>
  <si>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</si>
  <si>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</si>
  <si>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</si>
  <si>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</si>
  <si>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</si>
  <si>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</si>
  <si>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</si>
  <si>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</si>
  <si>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</si>
  <si>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</si>
  <si>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</si>
  <si>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</si>
  <si>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</si>
  <si>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</si>
  <si>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</si>
  <si>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</si>
  <si>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</si>
  <si>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</si>
  <si>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</si>
  <si>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</si>
  <si>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</si>
  <si>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</si>
  <si>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</si>
  <si>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</si>
  <si>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</si>
  <si>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</si>
  <si>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</si>
  <si>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</si>
  <si>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</si>
  <si>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</si>
  <si>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</si>
  <si>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</si>
  <si>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</si>
  <si>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</si>
  <si>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</si>
  <si>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</si>
  <si>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</si>
  <si>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</si>
  <si>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</si>
  <si>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</si>
  <si>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</si>
  <si>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</si>
  <si>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</si>
  <si>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</si>
  <si>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</si>
  <si>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</si>
  <si>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</si>
  <si>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</si>
  <si>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</si>
  <si>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</si>
  <si>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</si>
  <si>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</si>
  <si>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</si>
  <si>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</si>
  <si>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</si>
  <si>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</si>
  <si>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</si>
  <si>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</si>
  <si>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</si>
  <si>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</si>
  <si>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</si>
  <si>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</si>
  <si>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</si>
  <si>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</si>
  <si>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</si>
  <si>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</si>
  <si>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</si>
  <si>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</si>
  <si>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</si>
  <si>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</si>
  <si>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</si>
  <si>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</si>
  <si>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</si>
  <si>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</si>
  <si>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</si>
  <si>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</si>
  <si>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</si>
  <si>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</si>
  <si>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</si>
  <si>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</si>
  <si>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</si>
  <si>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</si>
  <si>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</si>
  <si>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</si>
  <si>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</si>
  <si>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</si>
  <si>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</si>
  <si>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</si>
  <si>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</si>
  <si>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</si>
  <si>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</si>
  <si>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</si>
  <si>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</si>
  <si>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</si>
  <si>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</si>
  <si>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</si>
  <si>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</si>
  <si>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</si>
  <si>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</si>
  <si>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</si>
  <si>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</si>
  <si>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</si>
  <si>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</si>
  <si>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</si>
  <si>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</si>
  <si>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</si>
  <si>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</si>
  <si>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</si>
  <si>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</si>
  <si>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</si>
  <si>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</si>
  <si>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</si>
  <si>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</si>
  <si>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</si>
  <si>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</si>
  <si>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</si>
  <si>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</si>
  <si>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</si>
  <si>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</si>
  <si>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</si>
  <si>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</si>
  <si>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</si>
  <si>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</si>
  <si>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</si>
  <si>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</si>
  <si>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</si>
  <si>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</si>
  <si>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</si>
  <si>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</si>
  <si>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</si>
  <si>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</si>
  <si>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</si>
  <si>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</si>
  <si>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</si>
  <si>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</si>
  <si>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</si>
  <si>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</si>
  <si>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</si>
  <si>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</si>
  <si>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</si>
  <si>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</si>
  <si>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</si>
  <si>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</si>
  <si>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</si>
  <si>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</si>
  <si>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</si>
  <si>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</si>
  <si>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</si>
  <si>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</si>
  <si>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</si>
  <si>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</si>
  <si>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</si>
  <si>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</si>
  <si>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</si>
  <si>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</si>
  <si>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</si>
  <si>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</si>
  <si>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</si>
  <si>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</si>
  <si>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</si>
  <si>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</si>
  <si>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</si>
  <si>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</si>
  <si>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</si>
  <si>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</si>
  <si>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</si>
  <si>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</si>
  <si>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</si>
  <si>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</si>
  <si>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</si>
  <si>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</si>
  <si>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</si>
  <si>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</si>
  <si>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</si>
  <si>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</si>
  <si>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</si>
  <si>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</si>
  <si>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</si>
  <si>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</si>
  <si>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</si>
  <si>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</si>
  <si>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</si>
  <si>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</si>
  <si>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</si>
  <si>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</si>
  <si>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</si>
  <si>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</si>
  <si>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</si>
  <si>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</si>
  <si>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</si>
  <si>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</si>
  <si>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</si>
  <si>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</si>
  <si>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</si>
  <si>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</si>
  <si>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</si>
  <si>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</si>
  <si>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</si>
  <si>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</si>
  <si>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</si>
  <si>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</si>
  <si>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</si>
  <si>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</si>
  <si>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</si>
  <si>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</si>
  <si>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</si>
  <si>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</si>
  <si>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</si>
  <si>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</si>
  <si>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</si>
  <si>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</si>
  <si>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</si>
  <si>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</si>
  <si>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</si>
  <si>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</si>
  <si>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</si>
  <si>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</si>
  <si>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</si>
  <si>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</si>
  <si>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</si>
  <si>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</si>
  <si>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</si>
  <si>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</si>
  <si>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</si>
  <si>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</si>
  <si>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</si>
  <si>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</si>
  <si>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</si>
  <si>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</si>
  <si>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</si>
  <si>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</si>
  <si>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</si>
  <si>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</si>
  <si>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</si>
  <si>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</si>
  <si>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</si>
  <si>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</si>
  <si>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</si>
  <si>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</si>
  <si>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</si>
  <si>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</si>
  <si>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</si>
  <si>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</si>
  <si>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</si>
  <si>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</si>
  <si>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</si>
  <si>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</si>
  <si>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</si>
  <si>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</si>
  <si>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</si>
  <si>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</si>
  <si>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</si>
  <si>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</si>
  <si>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</si>
  <si>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</si>
  <si>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</si>
  <si>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</si>
  <si>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</si>
  <si>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</si>
  <si>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</si>
  <si>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</si>
  <si>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</si>
  <si>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</si>
  <si>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</si>
  <si>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</si>
  <si>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</si>
  <si>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</si>
  <si>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</si>
  <si>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</si>
  <si>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</si>
  <si>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</si>
  <si>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</si>
  <si>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</si>
  <si>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</si>
  <si>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</si>
  <si>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</si>
  <si>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</si>
  <si>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</si>
  <si>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</si>
  <si>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</si>
  <si>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</si>
  <si>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</si>
  <si>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</si>
  <si>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</si>
  <si>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</si>
  <si>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</si>
  <si>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</si>
  <si>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</si>
  <si>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</si>
  <si>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</si>
  <si>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</si>
  <si>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</si>
  <si>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</si>
  <si>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</si>
  <si>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</si>
  <si>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</si>
  <si>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</si>
  <si>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</si>
  <si>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</si>
  <si>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</si>
  <si>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</si>
  <si>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</si>
  <si>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</si>
  <si>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</si>
  <si>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</si>
  <si>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</si>
  <si>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</si>
  <si>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</si>
  <si>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</si>
  <si>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</si>
  <si>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</si>
  <si>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</si>
  <si>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</si>
  <si>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</si>
  <si>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</si>
  <si>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</si>
  <si>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</si>
  <si>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</si>
  <si>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</si>
  <si>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</si>
  <si>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</si>
  <si>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</si>
  <si>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</si>
  <si>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</si>
  <si>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</si>
  <si>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</si>
  <si>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</si>
  <si>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</si>
  <si>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</si>
  <si>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</si>
  <si>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</si>
  <si>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</si>
  <si>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</si>
  <si>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</si>
  <si>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</si>
  <si>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</si>
  <si>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</si>
  <si>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</si>
  <si>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</si>
  <si>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</si>
  <si>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</si>
  <si>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</si>
  <si>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</si>
  <si>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</si>
  <si>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</si>
  <si>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</si>
  <si>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</si>
  <si>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</si>
  <si>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</si>
  <si>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</si>
  <si>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</si>
  <si>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</si>
  <si>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</si>
  <si>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</si>
  <si>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</si>
  <si>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</si>
  <si>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</si>
  <si>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</si>
  <si>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</si>
  <si>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</si>
  <si>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</si>
  <si>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</si>
  <si>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</si>
  <si>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</si>
  <si>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</si>
  <si>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</si>
  <si>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</si>
  <si>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</si>
  <si>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</si>
  <si>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</si>
  <si>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</si>
  <si>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</si>
  <si>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</si>
  <si>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</si>
  <si>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</si>
  <si>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</si>
  <si>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</si>
  <si>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</si>
  <si>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</si>
  <si>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</si>
  <si>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</si>
  <si>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</si>
  <si>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</si>
  <si>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</si>
  <si>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</si>
  <si>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</si>
  <si>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</si>
  <si>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</si>
  <si>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</si>
  <si>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</si>
  <si>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</si>
  <si>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</si>
  <si>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</si>
  <si>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</si>
  <si>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</si>
  <si>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</si>
  <si>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</si>
  <si>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</si>
  <si>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</si>
  <si>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</si>
  <si>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</si>
  <si>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</si>
  <si>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</si>
  <si>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</si>
  <si>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</si>
  <si>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</si>
  <si>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</si>
  <si>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</si>
  <si>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</si>
  <si>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</si>
  <si>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</si>
  <si>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</si>
  <si>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</si>
  <si>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</si>
  <si>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</si>
  <si>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</si>
  <si>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</si>
  <si>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</si>
  <si>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</si>
  <si>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</si>
  <si>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</si>
  <si>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</si>
  <si>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</si>
  <si>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</si>
  <si>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</si>
  <si>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</si>
  <si>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</si>
  <si>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</si>
  <si>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</si>
  <si>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</si>
  <si>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</si>
  <si>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</si>
  <si>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</si>
  <si>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</si>
  <si>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</si>
  <si>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</si>
  <si>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</si>
  <si>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</si>
  <si>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</si>
  <si>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</si>
  <si>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</si>
  <si>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</si>
  <si>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</si>
  <si>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</si>
  <si>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</si>
  <si>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</si>
  <si>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</si>
  <si>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</si>
  <si>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</si>
  <si>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</si>
  <si>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</si>
  <si>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</si>
  <si>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</si>
  <si>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</si>
  <si>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</si>
  <si>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</si>
  <si>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</si>
  <si>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</si>
  <si>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</si>
  <si>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</si>
  <si>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</si>
  <si>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</si>
  <si>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</si>
  <si>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</si>
  <si>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</si>
  <si>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</si>
  <si>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</si>
  <si>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</si>
  <si>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</si>
  <si>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</si>
  <si>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</si>
  <si>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</si>
  <si>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</si>
  <si>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</si>
  <si>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</si>
  <si>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</si>
  <si>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</si>
  <si>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</si>
  <si>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</si>
  <si>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</si>
  <si>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</si>
  <si>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</si>
  <si>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</si>
  <si>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</si>
  <si>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</si>
  <si>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</si>
  <si>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</si>
  <si>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</si>
  <si>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</si>
  <si>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</si>
  <si>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</si>
  <si>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</si>
  <si>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</si>
  <si>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</si>
  <si>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</si>
  <si>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</si>
  <si>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</si>
  <si>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</si>
  <si>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</si>
  <si>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</si>
  <si>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</si>
  <si>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</si>
  <si>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</si>
  <si>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</si>
  <si>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</si>
  <si>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</si>
  <si>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</si>
  <si>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</si>
  <si>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</si>
  <si>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</si>
  <si>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</si>
  <si>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</si>
  <si>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</si>
  <si>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</si>
  <si>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</si>
  <si>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</si>
  <si>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</si>
  <si>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</si>
  <si>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</si>
  <si>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</si>
  <si>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</si>
  <si>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</si>
  <si>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</si>
  <si>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</si>
  <si>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</si>
  <si>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</si>
  <si>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</si>
  <si>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</si>
  <si>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</si>
  <si>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</si>
  <si>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</si>
  <si>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</si>
  <si>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</si>
  <si>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</si>
  <si>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</si>
  <si>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</si>
  <si>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</si>
  <si>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</si>
  <si>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</si>
  <si>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</si>
  <si>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</si>
  <si>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</si>
  <si>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</si>
  <si>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</si>
  <si>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</si>
  <si>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</si>
  <si>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</si>
  <si>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</si>
  <si>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</si>
  <si>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</si>
  <si>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</si>
  <si>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</si>
  <si>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</si>
  <si>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</si>
  <si>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</si>
  <si>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</si>
  <si>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</si>
  <si>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</si>
  <si>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</si>
  <si>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</si>
  <si>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</si>
  <si>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</si>
  <si>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</si>
  <si>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</si>
  <si>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</si>
  <si>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</si>
  <si>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</si>
  <si>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</si>
  <si>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</si>
  <si>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</si>
  <si>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</si>
  <si>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</si>
  <si>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</si>
  <si>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</si>
  <si>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</si>
  <si>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</si>
  <si>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</si>
  <si>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</si>
  <si>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</si>
  <si>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</si>
  <si>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</si>
  <si>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</si>
  <si>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</si>
  <si>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</si>
  <si>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</si>
  <si>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</si>
  <si>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</si>
  <si>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</si>
  <si>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</si>
  <si>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</si>
  <si>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</si>
  <si>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</si>
  <si>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</si>
  <si>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</si>
  <si>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</si>
  <si>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</si>
  <si>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</si>
  <si>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</si>
  <si>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</si>
  <si>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</si>
  <si>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</si>
  <si>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</si>
  <si>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</si>
  <si>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</si>
  <si>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</si>
  <si>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</si>
  <si>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</si>
  <si>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</si>
  <si>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</si>
  <si>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</si>
  <si>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</si>
  <si>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</si>
  <si>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</si>
  <si>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</si>
  <si>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</si>
  <si>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</si>
  <si>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</si>
  <si>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</si>
  <si>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</si>
  <si>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</si>
  <si>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</si>
  <si>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</si>
  <si>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</si>
  <si>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</si>
  <si>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</si>
  <si>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</si>
  <si>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</si>
  <si>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</si>
  <si>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</si>
  <si>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</si>
  <si>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</si>
  <si>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</si>
  <si>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</si>
  <si>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</si>
  <si>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</si>
  <si>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</si>
  <si>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</si>
  <si>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</si>
  <si>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</si>
  <si>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</si>
  <si>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</si>
  <si>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</si>
  <si>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</si>
  <si>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</si>
  <si>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</si>
  <si>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</si>
  <si>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</si>
  <si>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</si>
  <si>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</si>
  <si>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</si>
  <si>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</si>
  <si>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</si>
  <si>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</si>
  <si>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</si>
  <si>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</si>
  <si>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</si>
  <si>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</si>
  <si>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</si>
  <si>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</si>
  <si>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</si>
  <si>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</si>
  <si>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</si>
  <si>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</si>
  <si>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</si>
  <si>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</si>
  <si>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</si>
  <si>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</si>
  <si>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</si>
  <si>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</si>
  <si>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</si>
  <si>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</si>
  <si>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</si>
  <si>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</si>
  <si>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</si>
  <si>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</si>
  <si>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</si>
  <si>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</si>
  <si>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</si>
  <si>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</si>
  <si>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</si>
  <si>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</si>
  <si>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</si>
  <si>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</si>
  <si>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</si>
  <si>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</si>
  <si>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</si>
  <si>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</si>
  <si>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</si>
  <si>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</si>
  <si>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</si>
  <si>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</si>
  <si>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</si>
  <si>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</si>
  <si>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</si>
  <si>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</si>
  <si>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</si>
  <si>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</si>
  <si>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</si>
  <si>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</si>
  <si>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</si>
  <si>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</si>
  <si>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</si>
  <si>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</si>
  <si>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</si>
  <si>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</si>
  <si>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</si>
  <si>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</si>
  <si>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</si>
  <si>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</si>
  <si>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</si>
  <si>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</si>
  <si>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</si>
  <si>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</si>
  <si>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</si>
  <si>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</si>
  <si>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</si>
  <si>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</si>
  <si>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</si>
  <si>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</si>
  <si>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</si>
  <si>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</si>
  <si>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</si>
  <si>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</si>
  <si>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</si>
  <si>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</si>
  <si>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</si>
  <si>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</si>
  <si>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</si>
  <si>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</si>
  <si>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</si>
  <si>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</si>
  <si>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</si>
  <si>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</si>
  <si>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</si>
  <si>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</si>
  <si>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</si>
  <si>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</si>
  <si>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</si>
  <si>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</si>
  <si>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</si>
  <si>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</si>
  <si>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</si>
  <si>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</si>
  <si>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</si>
  <si>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</si>
  <si>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</si>
  <si>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</si>
  <si>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</si>
  <si>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</si>
  <si>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</si>
  <si>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</si>
  <si>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</si>
  <si>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</si>
  <si>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</si>
  <si>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</si>
  <si>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</si>
  <si>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</si>
  <si>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</si>
  <si>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</si>
  <si>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</si>
  <si>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</si>
  <si>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</si>
  <si>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</si>
  <si>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</si>
  <si>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</si>
  <si>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</si>
  <si>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</si>
  <si>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</si>
  <si>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</si>
  <si>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</si>
  <si>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</si>
  <si>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</si>
  <si>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</si>
  <si>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</si>
  <si>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</si>
  <si>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</si>
  <si>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</si>
  <si>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</si>
  <si>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</si>
  <si>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</si>
  <si>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</si>
  <si>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</si>
  <si>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</si>
  <si>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</si>
  <si>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</si>
  <si>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</si>
  <si>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</si>
  <si>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</si>
  <si>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</si>
  <si>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</si>
  <si>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</si>
  <si>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</si>
  <si>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</si>
  <si>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</si>
  <si>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</si>
  <si>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</si>
  <si>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</si>
  <si>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</si>
  <si>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</si>
  <si>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</si>
  <si>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</si>
  <si>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</si>
  <si>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</si>
  <si>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</si>
  <si>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</si>
  <si>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</si>
  <si>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</si>
  <si>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</si>
  <si>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</si>
  <si>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</si>
  <si>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</si>
  <si>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</si>
  <si>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</si>
  <si>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</si>
  <si>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</si>
  <si>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</si>
  <si>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</si>
  <si>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</si>
  <si>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</si>
  <si>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</si>
  <si>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</si>
  <si>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</si>
  <si>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</si>
  <si>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</si>
  <si>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</si>
  <si>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</si>
  <si>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</si>
  <si>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</si>
  <si>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</si>
  <si>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</si>
  <si>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</si>
  <si>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</si>
  <si>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</si>
  <si>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</si>
  <si>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</si>
  <si>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</si>
  <si>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</si>
  <si>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</si>
  <si>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</si>
  <si>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</si>
  <si>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</si>
  <si>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</si>
  <si>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</si>
  <si>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</si>
  <si>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</si>
  <si>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</si>
  <si>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</si>
  <si>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</si>
  <si>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</si>
  <si>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</si>
  <si>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</si>
  <si>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</si>
  <si>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</si>
  <si>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</si>
  <si>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</si>
  <si>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</si>
  <si>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</si>
  <si>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</si>
  <si>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</si>
  <si>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</si>
  <si>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</si>
  <si>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</si>
  <si>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</si>
  <si>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</si>
  <si>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</si>
  <si>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</si>
  <si>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</si>
  <si>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</si>
  <si>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</si>
  <si>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</si>
  <si>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</si>
  <si>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</si>
  <si>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</si>
  <si>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</si>
  <si>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</si>
  <si>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</si>
  <si>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</si>
  <si>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</si>
  <si>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</si>
  <si>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</si>
  <si>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</si>
  <si>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</si>
  <si>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</si>
  <si>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</si>
  <si>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</si>
  <si>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</si>
  <si>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</si>
  <si>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</si>
  <si>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</si>
  <si>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</si>
  <si>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</si>
  <si>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</si>
  <si>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</si>
  <si>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</si>
  <si>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</si>
  <si>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</si>
  <si>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</si>
  <si>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</si>
  <si>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</si>
  <si>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</si>
  <si>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</si>
  <si>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</si>
  <si>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</si>
  <si>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</si>
  <si>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</si>
  <si>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</si>
  <si>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</si>
  <si>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</si>
  <si>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</si>
  <si>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</si>
  <si>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</si>
  <si>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</si>
  <si>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</si>
  <si>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</si>
  <si>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</si>
  <si>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</si>
  <si>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</si>
  <si>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</si>
  <si>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</si>
  <si>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</si>
  <si>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</si>
  <si>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</si>
  <si>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</si>
  <si>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</si>
  <si>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</si>
  <si>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</si>
  <si>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</si>
  <si>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</si>
  <si>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</si>
  <si>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</si>
  <si>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</si>
  <si>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</si>
  <si>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</si>
  <si>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</si>
  <si>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</si>
  <si>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</si>
  <si>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</si>
  <si>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</si>
  <si>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</si>
  <si>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</si>
  <si>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</si>
  <si>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</si>
  <si>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</si>
  <si>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</si>
  <si>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</si>
  <si>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</si>
  <si>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</si>
  <si>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</si>
  <si>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</si>
  <si>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</si>
  <si>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</si>
  <si>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</si>
  <si>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</si>
  <si>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</si>
  <si>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</si>
  <si>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</si>
  <si>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</si>
  <si>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</si>
  <si>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</si>
  <si>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</si>
  <si>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</si>
  <si>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</si>
  <si>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</si>
  <si>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</si>
  <si>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</si>
  <si>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</si>
  <si>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</si>
  <si>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</si>
  <si>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</si>
  <si>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</si>
  <si>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</si>
  <si>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</si>
  <si>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</si>
  <si>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</si>
  <si>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</si>
  <si>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</si>
  <si>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</si>
  <si>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</si>
  <si>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</si>
  <si>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</si>
  <si>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</si>
  <si>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</si>
  <si>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</si>
  <si>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</si>
  <si>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</si>
  <si>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</si>
  <si>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</si>
  <si>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</si>
  <si>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</si>
  <si>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</si>
  <si>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</si>
  <si>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</si>
  <si>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</si>
  <si>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</si>
  <si>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</si>
  <si>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</si>
  <si>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</si>
  <si>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</si>
  <si>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</si>
  <si>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</si>
  <si>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</si>
  <si>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</si>
  <si>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</si>
  <si>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</si>
  <si>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</si>
  <si>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</si>
  <si>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</si>
  <si>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</si>
  <si>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</si>
  <si>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</si>
  <si>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</si>
  <si>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</si>
  <si>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</si>
  <si>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</si>
  <si>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</si>
  <si>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</si>
  <si>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</si>
  <si>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</si>
  <si>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</si>
  <si>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</si>
  <si>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</si>
  <si>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</si>
  <si>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</si>
  <si>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</si>
  <si>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</si>
  <si>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</si>
  <si>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</si>
  <si>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</si>
  <si>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</si>
  <si>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</si>
  <si>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</si>
  <si>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</si>
  <si>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</si>
  <si>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</si>
  <si>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</si>
  <si>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</si>
  <si>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</si>
  <si>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</si>
  <si>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</si>
  <si>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</si>
  <si>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</si>
  <si>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</si>
  <si>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</si>
  <si>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</si>
  <si>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</si>
  <si>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</si>
  <si>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</si>
  <si>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</si>
  <si>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</si>
  <si>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</si>
  <si>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</si>
  <si>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</si>
  <si>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</si>
  <si>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</si>
  <si>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</si>
  <si>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</si>
  <si>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</si>
  <si>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</si>
  <si>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</si>
  <si>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</si>
  <si>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</si>
  <si>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</si>
  <si>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</si>
  <si>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</si>
  <si>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</si>
  <si>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</si>
  <si>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</si>
  <si>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</si>
  <si>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</si>
  <si>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</si>
  <si>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</si>
  <si>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</si>
  <si>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</si>
  <si>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</si>
  <si>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</si>
  <si>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</si>
  <si>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</si>
  <si>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</si>
  <si>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</si>
  <si>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</si>
  <si>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</si>
  <si>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</si>
  <si>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</si>
  <si>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</si>
  <si>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</si>
  <si>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</si>
  <si>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</si>
  <si>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</si>
  <si>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</si>
  <si>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</si>
  <si>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</si>
  <si>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</si>
  <si>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</si>
  <si>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</si>
  <si>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</si>
  <si>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</si>
  <si>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</si>
  <si>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</si>
  <si>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</si>
  <si>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</si>
  <si>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</si>
  <si>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</si>
  <si>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</si>
  <si>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</si>
  <si>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</si>
  <si>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</si>
  <si>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</si>
  <si>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</si>
  <si>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</si>
  <si>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</si>
  <si>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</si>
  <si>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</si>
  <si>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</si>
  <si>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</si>
  <si>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</si>
  <si>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</si>
  <si>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</si>
  <si>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</si>
  <si>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</si>
  <si>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</si>
  <si>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</si>
  <si>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</si>
  <si>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</si>
  <si>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</si>
  <si>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</si>
  <si>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</si>
  <si>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</si>
  <si>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</si>
  <si>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</si>
  <si>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</si>
  <si>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</si>
  <si>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</si>
  <si>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</si>
  <si>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</si>
  <si>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</si>
  <si>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</si>
  <si>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</si>
  <si>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</si>
  <si>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</si>
  <si>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</si>
  <si>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</si>
  <si>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</si>
  <si>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</si>
  <si>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</si>
  <si>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</si>
  <si>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</si>
  <si>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</si>
  <si>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</si>
  <si>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</si>
  <si>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</si>
  <si>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</si>
  <si>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</si>
  <si>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</si>
  <si>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</si>
  <si>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</si>
  <si>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</si>
  <si>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</si>
  <si>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</si>
  <si>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</si>
  <si>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</si>
  <si>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</si>
  <si>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</si>
  <si>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</si>
  <si>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</si>
  <si>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</si>
  <si>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</si>
  <si>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</si>
  <si>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</si>
  <si>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</si>
  <si>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</si>
  <si>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</si>
  <si>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</si>
  <si>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</si>
  <si>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</si>
  <si>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</si>
  <si>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</si>
  <si>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</si>
  <si>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</si>
  <si>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</si>
  <si>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</si>
  <si>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</si>
  <si>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</si>
  <si>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</si>
  <si>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</si>
  <si>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</si>
  <si>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</si>
  <si>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</si>
  <si>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</si>
  <si>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</si>
  <si>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</si>
  <si>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</si>
  <si>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</si>
  <si>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</si>
  <si>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</si>
  <si>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</si>
  <si>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</si>
  <si>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</si>
  <si>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</si>
  <si>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</si>
  <si>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</si>
  <si>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</si>
  <si>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</si>
  <si>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</si>
  <si>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</si>
  <si>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</si>
  <si>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</si>
  <si>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</si>
  <si>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</si>
  <si>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</si>
  <si>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</si>
  <si>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</si>
  <si>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</si>
  <si>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</si>
  <si>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</si>
  <si>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</si>
  <si>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</si>
  <si>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</si>
  <si>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</si>
  <si>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</si>
  <si>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</si>
  <si>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</si>
  <si>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</si>
  <si>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</si>
  <si>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</si>
  <si>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</si>
  <si>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</si>
  <si>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</si>
  <si>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</si>
  <si>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</si>
  <si>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</si>
  <si>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</si>
  <si>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</si>
  <si>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</si>
  <si>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</si>
  <si>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</si>
  <si>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</si>
  <si>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</si>
  <si>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</si>
  <si>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</si>
  <si>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</si>
  <si>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</si>
  <si>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</si>
  <si>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</si>
  <si>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</si>
  <si>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</si>
  <si>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</si>
  <si>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</si>
  <si>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</si>
  <si>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</si>
  <si>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</si>
  <si>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</si>
  <si>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</si>
  <si>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</si>
  <si>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</si>
  <si>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</si>
  <si>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</si>
  <si>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</si>
  <si>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</si>
  <si>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</si>
  <si>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</si>
  <si>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</si>
  <si>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</si>
  <si>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</si>
  <si>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</si>
  <si>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</si>
  <si>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</si>
  <si>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</si>
  <si>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</si>
  <si>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</si>
  <si>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</si>
  <si>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</si>
  <si>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</si>
  <si>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</si>
  <si>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</si>
  <si>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</si>
  <si>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</si>
  <si>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</si>
  <si>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</si>
  <si>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</si>
  <si>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</si>
  <si>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</si>
  <si>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</si>
  <si>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</si>
  <si>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</si>
  <si>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</si>
  <si>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</si>
  <si>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</si>
  <si>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</si>
  <si>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</si>
  <si>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</si>
  <si>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</si>
  <si>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</si>
  <si>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</si>
  <si>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</si>
  <si>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</si>
  <si>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</si>
  <si>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</si>
  <si>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</si>
  <si>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</si>
  <si>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</si>
  <si>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</si>
  <si>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</si>
  <si>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</si>
  <si>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</si>
  <si>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</si>
  <si>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</si>
  <si>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</si>
  <si>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</si>
  <si>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</si>
  <si>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</si>
  <si>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</si>
  <si>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</si>
  <si>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</si>
  <si>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</si>
  <si>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</si>
  <si>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</si>
  <si>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</si>
  <si>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</si>
  <si>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</si>
  <si>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</si>
  <si>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</si>
  <si>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</si>
  <si>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</si>
  <si>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</si>
  <si>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</si>
  <si>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</si>
  <si>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</si>
  <si>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</si>
  <si>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</si>
  <si>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</si>
  <si>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</si>
  <si>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</si>
  <si>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</si>
  <si>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</si>
  <si>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</si>
  <si>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</si>
  <si>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</si>
  <si>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</si>
  <si>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</si>
  <si>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</si>
  <si>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</si>
  <si>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</si>
  <si>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</si>
  <si>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</si>
  <si>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</si>
  <si>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</si>
  <si>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</si>
  <si>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</si>
  <si>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</si>
  <si>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</si>
  <si>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</si>
  <si>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</si>
  <si>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</si>
  <si>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</si>
  <si>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</si>
  <si>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</si>
  <si>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</si>
  <si>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</si>
  <si>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</si>
  <si>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</si>
  <si>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</si>
  <si>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</si>
  <si>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</si>
  <si>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</si>
  <si>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</si>
  <si>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</si>
  <si>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</si>
  <si>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</si>
  <si>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</si>
  <si>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</si>
  <si>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</si>
  <si>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</si>
  <si>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</si>
  <si>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</si>
  <si>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</si>
  <si>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</si>
  <si>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</si>
  <si>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</si>
  <si>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</si>
  <si>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</si>
  <si>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</si>
  <si>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</si>
  <si>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</si>
  <si>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</si>
  <si>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</si>
  <si>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</si>
  <si>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</si>
  <si>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</si>
  <si>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</si>
  <si>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</si>
  <si>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</si>
  <si>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</si>
  <si>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</si>
  <si>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</si>
  <si>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</si>
  <si>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</si>
  <si>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</si>
  <si>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</si>
  <si>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</si>
  <si>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</si>
  <si>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</si>
  <si>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</si>
  <si>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</si>
  <si>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</si>
  <si>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</si>
  <si>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</si>
  <si>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</si>
  <si>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</si>
  <si>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</si>
  <si>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</si>
  <si>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</si>
  <si>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</si>
  <si>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</si>
  <si>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</si>
  <si>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</si>
  <si>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</si>
  <si>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</si>
  <si>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</si>
  <si>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</si>
  <si>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</si>
  <si>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</si>
  <si>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</si>
  <si>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</si>
  <si>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</si>
  <si>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</si>
  <si>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</si>
  <si>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</si>
  <si>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</si>
  <si>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</si>
  <si>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</si>
  <si>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</si>
  <si>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</si>
  <si>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</si>
  <si>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</si>
  <si>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</si>
  <si>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</si>
  <si>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</si>
  <si>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</si>
  <si>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</si>
  <si>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</si>
  <si>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</si>
  <si>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</si>
  <si>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</si>
  <si>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</si>
  <si>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</si>
  <si>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</si>
  <si>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</si>
  <si>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</si>
  <si>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</si>
  <si>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</si>
  <si>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</si>
  <si>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</si>
  <si>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</si>
  <si>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</si>
  <si>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</si>
  <si>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</si>
  <si>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</si>
  <si>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</si>
  <si>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</si>
  <si>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</si>
  <si>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</si>
  <si>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</si>
  <si>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</si>
  <si>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</si>
  <si>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</si>
  <si>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</si>
  <si>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</si>
  <si>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</si>
  <si>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</si>
  <si>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</si>
  <si>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</si>
  <si>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</si>
  <si>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</si>
  <si>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</si>
  <si>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</si>
  <si>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</si>
  <si>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</si>
  <si>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</si>
  <si>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</si>
  <si>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</si>
  <si>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</si>
  <si>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</si>
  <si>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</si>
  <si>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</si>
  <si>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</si>
  <si>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</si>
  <si>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</si>
  <si>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</si>
  <si>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</si>
  <si>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</si>
  <si>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</si>
  <si>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</si>
  <si>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</si>
  <si>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</si>
  <si>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</si>
  <si>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</si>
  <si>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</si>
  <si>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</si>
  <si>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</si>
  <si>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</si>
  <si>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</si>
  <si>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</si>
  <si>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</si>
  <si>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</si>
  <si>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</si>
  <si>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</si>
  <si>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</si>
  <si>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</si>
  <si>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</si>
  <si>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</si>
  <si>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</si>
  <si>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</si>
  <si>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</si>
  <si>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</si>
  <si>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</si>
  <si>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</si>
  <si>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</si>
  <si>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</si>
  <si>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</si>
  <si>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</si>
  <si>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</si>
  <si>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</si>
  <si>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</si>
  <si>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</si>
  <si>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</si>
  <si>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</si>
  <si>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</si>
  <si>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</si>
  <si>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</si>
  <si>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</si>
  <si>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</si>
  <si>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</si>
  <si>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</si>
  <si>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</si>
  <si>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</si>
  <si>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</si>
  <si>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</si>
  <si>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</si>
  <si>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</si>
  <si>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</si>
  <si>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</si>
  <si>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</si>
  <si>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</si>
  <si>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</si>
  <si>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</si>
  <si>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</si>
  <si>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</si>
  <si>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</si>
  <si>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</si>
  <si>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</si>
  <si>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</si>
  <si>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</si>
  <si>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</si>
  <si>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</si>
  <si>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</si>
  <si>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</si>
  <si>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</si>
  <si>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</si>
  <si>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</si>
  <si>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</si>
  <si>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</si>
  <si>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</si>
  <si>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</si>
  <si>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</si>
  <si>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</si>
  <si>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</si>
  <si>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</si>
  <si>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</si>
  <si>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</si>
  <si>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</si>
  <si>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</si>
  <si>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</si>
  <si>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</si>
  <si>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</si>
  <si>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</si>
  <si>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</si>
  <si>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</si>
  <si>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</si>
  <si>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</si>
  <si>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</si>
  <si>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</si>
  <si>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</si>
  <si>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</si>
  <si>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</si>
  <si>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</si>
  <si>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</si>
  <si>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</si>
  <si>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</si>
  <si>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</si>
  <si>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</si>
  <si>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</si>
  <si>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</si>
  <si>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</si>
  <si>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</si>
  <si>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</si>
  <si>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</si>
  <si>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</si>
  <si>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</si>
  <si>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</si>
  <si>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</si>
  <si>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</si>
  <si>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</si>
  <si>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</si>
  <si>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</si>
  <si>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</si>
  <si>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</si>
  <si>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</si>
  <si>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</si>
  <si>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</si>
  <si>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</si>
  <si>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</si>
  <si>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</si>
  <si>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</si>
  <si>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</si>
  <si>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</si>
  <si>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</si>
  <si>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</si>
  <si>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</si>
  <si>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</si>
  <si>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</si>
  <si>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</si>
  <si>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</si>
  <si>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</si>
  <si>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</si>
  <si>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</si>
  <si>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</si>
  <si>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</si>
  <si>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</si>
  <si>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</si>
  <si>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</si>
  <si>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</si>
  <si>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</si>
  <si>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</si>
  <si>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</si>
  <si>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</si>
  <si>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</si>
  <si>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</si>
  <si>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</si>
  <si>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</si>
  <si>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</si>
  <si>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</si>
  <si>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</si>
  <si>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</si>
  <si>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</si>
  <si>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</si>
  <si>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</si>
  <si>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</si>
  <si>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</si>
  <si>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</si>
  <si>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</si>
  <si>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</si>
  <si>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</si>
  <si>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</si>
  <si>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</si>
  <si>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</si>
  <si>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</si>
  <si>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</si>
  <si>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</si>
  <si>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</si>
  <si>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</si>
  <si>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</si>
  <si>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</si>
  <si>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</si>
  <si>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</si>
  <si>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</si>
  <si>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</si>
  <si>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</si>
  <si>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</si>
  <si>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</si>
  <si>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</si>
  <si>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</si>
  <si>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</si>
  <si>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</si>
  <si>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</si>
  <si>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</si>
  <si>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</si>
  <si>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</si>
  <si>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</si>
  <si>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</si>
  <si>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</si>
  <si>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</si>
  <si>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</si>
  <si>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</si>
  <si>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</si>
  <si>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</si>
  <si>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</si>
  <si>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</si>
  <si>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</si>
  <si>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</si>
  <si>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</si>
  <si>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</si>
  <si>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</si>
  <si>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</si>
  <si>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</si>
  <si>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</si>
  <si>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</si>
  <si>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</si>
  <si>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</si>
  <si>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</si>
  <si>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</si>
  <si>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</si>
  <si>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</si>
  <si>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</si>
  <si>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</si>
  <si>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</si>
  <si>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</si>
  <si>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</si>
  <si>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</si>
  <si>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</si>
  <si>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</si>
  <si>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</si>
  <si>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</si>
  <si>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</si>
  <si>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</si>
  <si>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</si>
  <si>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</si>
  <si>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</si>
  <si>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</si>
  <si>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</si>
  <si>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</si>
  <si>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</si>
  <si>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</si>
  <si>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</si>
  <si>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</si>
  <si>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</si>
  <si>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</si>
  <si>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</si>
  <si>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</si>
  <si>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</si>
  <si>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</si>
  <si>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</si>
  <si>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</si>
  <si>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</si>
  <si>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</si>
  <si>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</si>
  <si>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</si>
  <si>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</si>
  <si>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</si>
  <si>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</si>
  <si>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</si>
  <si>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</si>
  <si>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</si>
  <si>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</si>
  <si>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</si>
  <si>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</si>
  <si>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</si>
  <si>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</si>
  <si>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</si>
  <si>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</si>
  <si>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</si>
  <si>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</si>
  <si>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</si>
  <si>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</si>
  <si>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</si>
  <si>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</si>
  <si>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</si>
  <si>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</si>
  <si>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</si>
  <si>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</si>
  <si>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</si>
  <si>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</si>
  <si>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</si>
  <si>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</si>
  <si>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</si>
  <si>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</si>
  <si>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</si>
  <si>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</si>
  <si>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</si>
  <si>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</si>
  <si>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</si>
  <si>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</si>
  <si>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</si>
  <si>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</si>
  <si>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</si>
  <si>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</si>
  <si>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</si>
  <si>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</si>
  <si>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</si>
  <si>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</si>
  <si>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</si>
  <si>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</si>
  <si>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</si>
  <si>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</si>
  <si>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</si>
  <si>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</si>
  <si>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</si>
  <si>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</si>
  <si>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</si>
  <si>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</si>
  <si>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</si>
  <si>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</si>
  <si>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</si>
  <si>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</si>
  <si>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</si>
  <si>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</si>
  <si>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</si>
  <si>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</si>
  <si>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</si>
  <si>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</si>
  <si>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</si>
  <si>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</si>
  <si>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</si>
  <si>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</si>
  <si>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</si>
  <si>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</si>
  <si>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</si>
  <si>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</si>
  <si>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</si>
  <si>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</si>
  <si>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</si>
  <si>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</si>
  <si>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</si>
  <si>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</si>
  <si>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</si>
  <si>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</si>
  <si>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</si>
  <si>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</si>
  <si>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</si>
  <si>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</si>
  <si>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</si>
  <si>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</si>
  <si>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</si>
  <si>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</si>
  <si>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</si>
  <si>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</si>
  <si>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</si>
  <si>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</si>
  <si>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</si>
  <si>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</si>
  <si>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</si>
  <si>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</si>
  <si>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</si>
  <si>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</si>
  <si>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</si>
  <si>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</si>
  <si>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</si>
  <si>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</si>
  <si>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</si>
  <si>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</si>
  <si>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</si>
  <si>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</si>
  <si>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</si>
  <si>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</si>
  <si>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</si>
  <si>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</si>
  <si>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</si>
  <si>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</si>
  <si>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</si>
  <si>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</si>
  <si>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</si>
  <si>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</si>
  <si>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</si>
  <si>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</si>
  <si>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</si>
  <si>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</si>
  <si>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</si>
  <si>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</si>
  <si>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</si>
  <si>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</si>
  <si>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</si>
  <si>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</si>
  <si>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</si>
  <si>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</si>
  <si>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</si>
  <si>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</si>
  <si>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</si>
  <si>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</si>
  <si>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</si>
  <si>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</si>
  <si>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</si>
  <si>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</si>
  <si>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</si>
  <si>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</si>
  <si>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</si>
  <si>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</si>
  <si>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</si>
  <si>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</si>
  <si>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</si>
  <si>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</si>
  <si>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</si>
  <si>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</si>
  <si>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</si>
  <si>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</si>
  <si>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</si>
  <si>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</si>
  <si>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</si>
  <si>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</si>
  <si>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</si>
  <si>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</si>
  <si>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</si>
  <si>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</si>
  <si>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</si>
  <si>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</si>
  <si>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</si>
  <si>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</si>
  <si>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</si>
  <si>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</si>
  <si>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</si>
  <si>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</si>
  <si>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</si>
  <si>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</si>
  <si>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</si>
  <si>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</si>
  <si>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</si>
  <si>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</si>
  <si>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</si>
  <si>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</si>
  <si>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</si>
  <si>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</si>
  <si>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</si>
  <si>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</si>
  <si>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</si>
  <si>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</si>
  <si>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</si>
  <si>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</si>
  <si>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</si>
  <si>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</si>
  <si>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</si>
  <si>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</si>
  <si>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</si>
  <si>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</si>
  <si>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</si>
  <si>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</si>
  <si>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</si>
  <si>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</si>
  <si>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</si>
  <si>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</si>
  <si>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</si>
  <si>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</si>
  <si>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</si>
  <si>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</si>
  <si>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</si>
  <si>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</si>
  <si>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</si>
  <si>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</si>
  <si>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</si>
  <si>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</si>
  <si>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</si>
  <si>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</si>
  <si>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</si>
  <si>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</si>
  <si>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</si>
  <si>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</si>
  <si>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</si>
  <si>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</si>
  <si>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</si>
  <si>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</si>
  <si>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</si>
  <si>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</si>
  <si>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</si>
  <si>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</si>
  <si>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</si>
  <si>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</si>
  <si>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</si>
  <si>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</si>
  <si>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</si>
  <si>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</si>
  <si>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</si>
  <si>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</si>
  <si>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</si>
  <si>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</si>
  <si>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</si>
  <si>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</si>
  <si>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</si>
  <si>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</si>
  <si>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</si>
  <si>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</si>
  <si>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</si>
  <si>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</si>
  <si>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</si>
  <si>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</si>
  <si>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</si>
  <si>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</si>
  <si>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</si>
  <si>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</si>
  <si>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</si>
  <si>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</si>
  <si>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</si>
  <si>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</si>
  <si>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</si>
  <si>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</si>
  <si>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</si>
  <si>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</si>
  <si>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</si>
  <si>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</si>
  <si>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</si>
  <si>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</si>
  <si>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</si>
  <si>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</si>
  <si>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</si>
  <si>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</si>
  <si>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</si>
  <si>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</si>
  <si>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</si>
  <si>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</si>
  <si>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</si>
  <si>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</si>
  <si>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</si>
  <si>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</si>
  <si>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</si>
  <si>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</si>
  <si>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</si>
  <si>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</si>
  <si>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</si>
  <si>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</si>
  <si>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</si>
  <si>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</si>
  <si>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</si>
  <si>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</si>
  <si>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</si>
  <si>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</si>
  <si>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</si>
  <si>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</si>
  <si>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</si>
  <si>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</si>
  <si>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</si>
  <si>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</si>
  <si>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</si>
  <si>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</si>
  <si>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</si>
  <si>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</si>
  <si>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</si>
  <si>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</si>
  <si>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</si>
  <si>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</si>
  <si>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</si>
  <si>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</si>
  <si>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</si>
  <si>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</si>
  <si>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</si>
  <si>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</si>
  <si>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</si>
  <si>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</si>
  <si>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</si>
  <si>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</si>
  <si>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</si>
  <si>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</si>
  <si>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</si>
  <si>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</si>
  <si>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</si>
  <si>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</si>
  <si>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</si>
  <si>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</si>
  <si>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</si>
  <si>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</si>
  <si>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</si>
  <si>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</si>
  <si>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</si>
  <si>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</si>
  <si>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</si>
  <si>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</si>
  <si>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</si>
  <si>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</si>
  <si>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</si>
  <si>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</si>
  <si>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</si>
  <si>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</si>
  <si>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</si>
  <si>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</si>
  <si>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</si>
  <si>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</si>
  <si>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</si>
  <si>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</si>
  <si>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</si>
  <si>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</si>
  <si>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</si>
  <si>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</si>
  <si>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</si>
  <si>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</si>
  <si>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</si>
  <si>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</si>
  <si>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</si>
  <si>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</si>
  <si>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</si>
  <si>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</si>
  <si>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</si>
  <si>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</si>
  <si>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</si>
  <si>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</si>
  <si>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</si>
  <si>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</si>
  <si>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</si>
  <si>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</si>
  <si>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</si>
  <si>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</si>
  <si>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</si>
  <si>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</si>
  <si>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</si>
  <si>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</si>
  <si>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</si>
  <si>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</si>
  <si>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</si>
  <si>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</si>
  <si>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</si>
  <si>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</si>
  <si>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</si>
  <si>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</si>
  <si>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</si>
  <si>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</si>
  <si>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</si>
  <si>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</si>
  <si>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</si>
  <si>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</si>
  <si>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</si>
  <si>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</si>
  <si>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</si>
  <si>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</si>
  <si>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</si>
  <si>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</si>
  <si>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</si>
  <si>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</si>
  <si>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</si>
  <si>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</si>
  <si>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</si>
  <si>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</si>
  <si>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</si>
  <si>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</si>
  <si>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</si>
  <si>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</si>
  <si>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</si>
  <si>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</si>
  <si>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</si>
  <si>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</si>
  <si>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</si>
  <si>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</si>
  <si>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</si>
  <si>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</si>
  <si>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</si>
  <si>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</si>
  <si>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</si>
  <si>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</si>
  <si>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</si>
  <si>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</si>
  <si>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</si>
  <si>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</si>
  <si>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</si>
  <si>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</si>
  <si>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</si>
  <si>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</si>
  <si>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</si>
  <si>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</si>
  <si>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</si>
  <si>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</si>
  <si>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</si>
  <si>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</si>
  <si>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</si>
  <si>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</si>
  <si>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</si>
  <si>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</si>
  <si>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</si>
  <si>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</si>
  <si>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</si>
  <si>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</si>
  <si>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</si>
  <si>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</si>
  <si>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</si>
  <si>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</si>
  <si>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</si>
  <si>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</si>
  <si>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</si>
  <si>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</si>
  <si>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</si>
  <si>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</si>
  <si>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</si>
  <si>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</si>
  <si>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</si>
  <si>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</si>
  <si>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</si>
  <si>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</si>
  <si>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</si>
  <si>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</si>
  <si>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</si>
  <si>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</si>
  <si>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</si>
  <si>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</si>
  <si>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</si>
  <si>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</si>
  <si>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</si>
  <si>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</si>
  <si>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</si>
  <si>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</si>
  <si>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</si>
  <si>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</si>
  <si>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</si>
  <si>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</si>
  <si>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</si>
  <si>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</si>
  <si>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</si>
  <si>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</si>
  <si>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</si>
  <si>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</si>
  <si>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</si>
  <si>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</si>
  <si>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</si>
  <si>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</si>
  <si>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</si>
  <si>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</si>
  <si>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</si>
  <si>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</si>
  <si>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</si>
  <si>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</si>
  <si>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</si>
  <si>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</si>
  <si>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</si>
  <si>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</si>
  <si>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</si>
  <si>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</si>
  <si>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</si>
  <si>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</si>
  <si>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</si>
  <si>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</si>
  <si>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</si>
  <si>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</si>
  <si>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</si>
  <si>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</si>
  <si>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</si>
  <si>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</si>
  <si>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</si>
  <si>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</si>
  <si>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</si>
  <si>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</si>
  <si>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</si>
  <si>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</si>
  <si>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</si>
  <si>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</si>
  <si>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</si>
  <si>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</si>
  <si>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</si>
  <si>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</si>
  <si>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</si>
  <si>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</si>
  <si>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</si>
  <si>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</si>
  <si>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</si>
  <si>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</si>
  <si>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</si>
  <si>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</si>
  <si>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</si>
  <si>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</si>
  <si>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</si>
  <si>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</si>
  <si>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</si>
  <si>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</si>
  <si>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</si>
  <si>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</si>
  <si>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</si>
  <si>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</si>
  <si>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</si>
  <si>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</si>
  <si>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</si>
  <si>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</si>
  <si>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</si>
  <si>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</si>
  <si>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</si>
  <si>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</si>
  <si>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</si>
  <si>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</si>
  <si>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</si>
  <si>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</si>
  <si>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</si>
  <si>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</si>
  <si>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</si>
  <si>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</si>
  <si>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</si>
  <si>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</si>
  <si>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</si>
  <si>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</si>
  <si>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</si>
  <si>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</si>
  <si>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</si>
  <si>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</si>
  <si>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</si>
  <si>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</si>
  <si>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</si>
  <si>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</si>
  <si>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</si>
  <si>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</si>
  <si>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</si>
  <si>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</si>
  <si>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</si>
  <si>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</si>
  <si>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</si>
  <si>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</si>
  <si>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</si>
  <si>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</si>
  <si>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</si>
  <si>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</si>
  <si>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</si>
  <si>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</si>
  <si>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</si>
  <si>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</si>
  <si>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</si>
  <si>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</si>
  <si>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</si>
  <si>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</si>
  <si>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</si>
  <si>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</si>
  <si>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</si>
  <si>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</si>
  <si>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</si>
  <si>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</si>
  <si>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</si>
  <si>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</si>
  <si>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</si>
  <si>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</si>
  <si>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</si>
  <si>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</si>
  <si>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</si>
  <si>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</si>
  <si>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</si>
  <si>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</si>
  <si>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</si>
  <si>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</si>
  <si>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</si>
  <si>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</si>
  <si>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</si>
  <si>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</si>
  <si>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</si>
  <si>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</si>
  <si>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</si>
  <si>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</si>
  <si>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</si>
  <si>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</si>
  <si>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</si>
  <si>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</si>
  <si>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</si>
  <si>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</si>
  <si>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</si>
  <si>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</si>
  <si>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</si>
  <si>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</si>
  <si>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</si>
  <si>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</si>
  <si>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</si>
  <si>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</si>
  <si>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</si>
  <si>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</si>
  <si>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</si>
  <si>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</si>
  <si>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</si>
  <si>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</si>
  <si>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</si>
  <si>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</si>
  <si>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</si>
  <si>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</si>
  <si>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</si>
  <si>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</si>
  <si>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</si>
  <si>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</si>
  <si>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</si>
  <si>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</si>
  <si>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</si>
  <si>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</si>
  <si>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</si>
  <si>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</si>
  <si>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</si>
  <si>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</si>
  <si>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</si>
  <si>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</si>
  <si>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</si>
  <si>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</si>
  <si>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</si>
  <si>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</si>
  <si>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</si>
  <si>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</si>
  <si>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</si>
  <si>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</si>
  <si>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</si>
  <si>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</si>
  <si>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</si>
  <si>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</si>
  <si>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</si>
  <si>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</si>
  <si>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</si>
  <si>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</si>
  <si>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</si>
  <si>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</si>
  <si>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</si>
  <si>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</si>
  <si>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</si>
  <si>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</si>
  <si>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</si>
  <si>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</si>
  <si>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</si>
  <si>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</si>
  <si>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</si>
  <si>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</si>
  <si>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</si>
  <si>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</si>
  <si>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</si>
  <si>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</si>
  <si>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</si>
  <si>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</si>
  <si>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</si>
  <si>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</si>
  <si>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</si>
  <si>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</si>
  <si>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</si>
  <si>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</si>
  <si>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</si>
  <si>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</si>
  <si>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</si>
  <si>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</si>
  <si>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</si>
  <si>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</si>
  <si>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</si>
  <si>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</si>
  <si>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</si>
  <si>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</si>
  <si>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</si>
  <si>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</si>
  <si>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</si>
  <si>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</si>
  <si>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</si>
  <si>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</si>
  <si>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</si>
  <si>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</si>
  <si>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</si>
  <si>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</si>
  <si>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</si>
  <si>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</si>
  <si>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</si>
  <si>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</si>
  <si>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</si>
  <si>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</si>
  <si>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</si>
  <si>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</si>
  <si>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</si>
  <si>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</si>
  <si>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</si>
  <si>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</si>
  <si>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</si>
  <si>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</si>
  <si>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</si>
  <si>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</si>
  <si>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</si>
  <si>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</si>
  <si>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</si>
  <si>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</si>
  <si>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</si>
  <si>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</si>
  <si>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</si>
  <si>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</si>
  <si>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</si>
  <si>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</si>
  <si>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</si>
  <si>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</si>
  <si>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</si>
  <si>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</si>
  <si>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</si>
  <si>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</si>
  <si>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</si>
  <si>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</si>
  <si>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</si>
  <si>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</si>
  <si>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</si>
  <si>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</si>
  <si>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</si>
  <si>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</si>
  <si>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</si>
  <si>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</si>
  <si>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</si>
  <si>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</si>
  <si>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</si>
  <si>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</si>
  <si>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</si>
  <si>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</si>
  <si>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</si>
  <si>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</si>
  <si>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</si>
  <si>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</si>
  <si>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</si>
  <si>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</si>
  <si>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</si>
  <si>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</si>
  <si>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</si>
  <si>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</si>
  <si>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</si>
  <si>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</si>
  <si>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</si>
  <si>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</si>
  <si>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</si>
  <si>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</si>
  <si>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</si>
  <si>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</si>
  <si>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</si>
  <si>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</si>
  <si>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</si>
  <si>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</si>
  <si>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</si>
  <si>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</si>
  <si>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</si>
  <si>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</si>
  <si>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</si>
  <si>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</si>
  <si>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</si>
  <si>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</si>
  <si>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</si>
  <si>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</si>
  <si>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</si>
  <si>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</si>
  <si>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</si>
  <si>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</si>
  <si>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</si>
  <si>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</si>
  <si>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</si>
  <si>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</si>
  <si>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</si>
  <si>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</si>
  <si>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</si>
  <si>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</si>
  <si>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</si>
  <si>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</si>
  <si>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</si>
  <si>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</si>
  <si>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</si>
  <si>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</si>
  <si>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</si>
  <si>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</si>
  <si>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</si>
  <si>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</si>
  <si>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</si>
  <si>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</si>
  <si>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</si>
  <si>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</si>
  <si>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</si>
  <si>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</si>
  <si>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</si>
  <si>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</si>
  <si>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</si>
  <si>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</si>
  <si>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</si>
  <si>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</si>
  <si>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</si>
  <si>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</si>
  <si>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</si>
  <si>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</si>
  <si>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</si>
  <si>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</si>
  <si>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</si>
  <si>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</si>
  <si>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</si>
  <si>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</si>
  <si>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</si>
  <si>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</si>
  <si>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</si>
  <si>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</si>
  <si>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</si>
  <si>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</si>
  <si>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</si>
  <si>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</si>
  <si>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</si>
  <si>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</si>
  <si>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</si>
  <si>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</si>
  <si>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</si>
  <si>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</si>
  <si>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</si>
  <si>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</si>
  <si>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</si>
  <si>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</si>
  <si>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</si>
  <si>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</si>
  <si>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</si>
  <si>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</si>
  <si>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</si>
  <si>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</si>
  <si>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</si>
  <si>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</si>
  <si>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</si>
  <si>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</si>
  <si>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</si>
  <si>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</si>
  <si>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</si>
  <si>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</si>
  <si>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</si>
  <si>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</si>
  <si>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</si>
  <si>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</si>
  <si>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</si>
  <si>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</si>
  <si>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</si>
  <si>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</si>
  <si>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</si>
  <si>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</si>
  <si>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</si>
  <si>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</si>
  <si>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</si>
  <si>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</si>
  <si>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</si>
  <si>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</si>
  <si>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</si>
  <si>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</si>
  <si>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</si>
  <si>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</si>
  <si>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</si>
  <si>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</si>
  <si>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</si>
  <si>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</si>
  <si>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</si>
  <si>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</si>
  <si>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</si>
  <si>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</si>
  <si>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</si>
  <si>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</si>
  <si>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</si>
  <si>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</si>
  <si>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</si>
  <si>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</si>
  <si>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</si>
  <si>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</si>
  <si>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</si>
  <si>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</si>
  <si>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</si>
  <si>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</si>
  <si>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</si>
  <si>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</si>
  <si>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</si>
  <si>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</si>
  <si>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</si>
  <si>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</si>
  <si>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</si>
  <si>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</si>
  <si>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</si>
  <si>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</si>
  <si>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</si>
  <si>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</si>
  <si>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</si>
  <si>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</si>
  <si>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</si>
  <si>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</si>
  <si>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</si>
  <si>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</si>
  <si>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</si>
  <si>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</si>
  <si>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</si>
  <si>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</si>
  <si>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</si>
  <si>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</si>
  <si>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</si>
  <si>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</si>
  <si>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</si>
  <si>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</si>
  <si>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</si>
  <si>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</si>
  <si>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</si>
  <si>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</si>
  <si>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</si>
  <si>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</si>
  <si>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</si>
  <si>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</si>
  <si>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</si>
  <si>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</si>
  <si>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</si>
  <si>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</si>
  <si>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</si>
  <si>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</si>
  <si>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</si>
  <si>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</si>
  <si>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</si>
  <si>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</si>
  <si>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</si>
  <si>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</si>
  <si>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</si>
  <si>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</si>
  <si>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</si>
  <si>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</si>
  <si>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</si>
  <si>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</si>
  <si>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</si>
  <si>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</si>
  <si>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</si>
  <si>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</si>
  <si>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</si>
  <si>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</si>
  <si>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</si>
  <si>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</si>
  <si>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</si>
  <si>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</si>
  <si>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</si>
  <si>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</si>
  <si>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</si>
  <si>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</si>
  <si>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</si>
  <si>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</si>
  <si>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</si>
  <si>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</si>
  <si>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</si>
  <si>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</si>
  <si>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</si>
  <si>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</si>
  <si>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</si>
  <si>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</si>
  <si>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</si>
  <si>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</si>
  <si>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</si>
  <si>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</si>
  <si>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</si>
  <si>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</si>
  <si>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</si>
  <si>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</si>
  <si>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</si>
  <si>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</si>
  <si>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</si>
  <si>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</si>
  <si>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</si>
  <si>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</si>
  <si>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</si>
  <si>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</si>
  <si>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</si>
  <si>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</si>
  <si>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</si>
  <si>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</si>
  <si>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</si>
  <si>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</si>
  <si>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</si>
  <si>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</si>
  <si>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</si>
  <si>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</si>
  <si>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</si>
  <si>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</si>
  <si>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</si>
  <si>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</si>
  <si>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</si>
  <si>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</si>
  <si>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</si>
  <si>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</si>
  <si>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</si>
  <si>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</si>
  <si>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</si>
  <si>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</si>
  <si>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</si>
  <si>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</si>
  <si>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</si>
  <si>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</si>
  <si>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</si>
  <si>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</si>
  <si>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</si>
  <si>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</si>
  <si>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</si>
  <si>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</si>
  <si>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</si>
  <si>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</si>
  <si>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</si>
  <si>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</si>
  <si>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</si>
  <si>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</si>
  <si>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</si>
  <si>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</si>
  <si>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</si>
  <si>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</si>
  <si>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</si>
  <si>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</si>
  <si>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</si>
  <si>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</si>
  <si>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</si>
  <si>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</si>
  <si>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</si>
  <si>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</si>
  <si>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</si>
  <si>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</si>
  <si>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</si>
  <si>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</si>
  <si>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</si>
  <si>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</si>
  <si>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</si>
  <si>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</si>
  <si>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</si>
  <si>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</si>
  <si>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</si>
  <si>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</si>
  <si>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</si>
  <si>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</si>
  <si>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</si>
  <si>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</si>
  <si>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</si>
  <si>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</si>
  <si>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</si>
  <si>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</si>
  <si>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</si>
  <si>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</si>
  <si>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</si>
  <si>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</si>
  <si>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</si>
  <si>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</si>
  <si>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</si>
  <si>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</si>
  <si>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</si>
  <si>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</si>
  <si>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</si>
  <si>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</si>
  <si>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</si>
  <si>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</si>
  <si>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</si>
  <si>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</si>
  <si>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</si>
  <si>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</si>
  <si>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</si>
  <si>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</si>
  <si>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</si>
  <si>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</si>
  <si>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</si>
  <si>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</si>
  <si>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</si>
  <si>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</si>
  <si>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</si>
  <si>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</si>
  <si>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</si>
  <si>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</si>
  <si>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</si>
  <si>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</si>
  <si>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</si>
  <si>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</si>
  <si>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</si>
  <si>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</si>
  <si>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</si>
  <si>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</si>
  <si>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</si>
  <si>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</si>
  <si>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</si>
  <si>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</si>
  <si>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</si>
  <si>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</si>
  <si>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</si>
  <si>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</si>
  <si>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</si>
  <si>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</si>
  <si>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</si>
  <si>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</si>
  <si>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</si>
  <si>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</si>
  <si>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</si>
  <si>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</si>
  <si>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</si>
  <si>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</si>
  <si>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</si>
  <si>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</si>
  <si>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</si>
  <si>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</si>
  <si>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</si>
  <si>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</si>
  <si>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</si>
  <si>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</si>
  <si>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</si>
  <si>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</si>
  <si>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</si>
  <si>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</si>
  <si>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</si>
  <si>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</si>
  <si>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</si>
  <si>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</si>
  <si>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</si>
  <si>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</si>
  <si>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</si>
  <si>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</si>
  <si>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</si>
  <si>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</si>
  <si>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</si>
  <si>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</si>
  <si>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</si>
  <si>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</si>
  <si>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</si>
  <si>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</si>
  <si>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</si>
  <si>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</si>
  <si>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</si>
  <si>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</si>
  <si>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</si>
  <si>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</si>
  <si>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</si>
  <si>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</si>
  <si>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</si>
  <si>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</si>
  <si>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</si>
  <si>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</si>
  <si>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</si>
  <si>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</si>
  <si>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</si>
  <si>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</si>
  <si>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</si>
  <si>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</si>
  <si>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</si>
  <si>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</si>
  <si>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</si>
  <si>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</si>
  <si>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</si>
  <si>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</si>
  <si>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</si>
  <si>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</si>
  <si>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</si>
  <si>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</si>
  <si>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</si>
  <si>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</si>
  <si>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</si>
  <si>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</si>
  <si>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</si>
  <si>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</si>
  <si>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</si>
  <si>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</si>
  <si>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</si>
  <si>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</si>
  <si>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</si>
  <si>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</si>
  <si>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</si>
  <si>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</si>
  <si>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</si>
  <si>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</si>
  <si>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</si>
  <si>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</si>
  <si>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</si>
  <si>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</si>
  <si>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</si>
  <si>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</si>
  <si>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</si>
  <si>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</si>
  <si>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</si>
  <si>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</si>
  <si>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</si>
  <si>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</si>
  <si>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</si>
  <si>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</si>
  <si>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</si>
  <si>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</si>
  <si>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</si>
  <si>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</si>
  <si>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</si>
  <si>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</si>
  <si>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</si>
  <si>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</si>
  <si>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</si>
  <si>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</si>
  <si>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</si>
  <si>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</si>
  <si>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</si>
  <si>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</si>
  <si>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</si>
  <si>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</si>
  <si>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</si>
  <si>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</si>
  <si>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</si>
  <si>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</si>
  <si>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</si>
  <si>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</si>
  <si>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</si>
  <si>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</si>
  <si>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</si>
  <si>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</si>
  <si>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</si>
  <si>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</si>
  <si>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</si>
  <si>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</si>
  <si>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</si>
  <si>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</si>
  <si>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</si>
  <si>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</si>
  <si>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</si>
  <si>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</si>
  <si>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</si>
  <si>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</si>
  <si>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</si>
  <si>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</si>
  <si>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</si>
  <si>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</si>
  <si>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</si>
  <si>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</si>
  <si>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</si>
  <si>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</si>
  <si>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</si>
  <si>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</si>
  <si>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</si>
  <si>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</si>
  <si>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</si>
  <si>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</si>
  <si>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</si>
  <si>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</si>
  <si>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</si>
  <si>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</si>
  <si>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</si>
  <si>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</si>
  <si>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</si>
  <si>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</si>
  <si>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</si>
  <si>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</si>
  <si>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</si>
  <si>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</si>
  <si>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</si>
  <si>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</si>
  <si>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</si>
  <si>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</si>
  <si>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</si>
  <si>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</si>
  <si>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</si>
  <si>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</si>
  <si>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</si>
  <si>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</si>
  <si>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</si>
  <si>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</si>
  <si>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</si>
  <si>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</si>
  <si>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</si>
  <si>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</si>
  <si>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</si>
  <si>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</si>
  <si>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</si>
  <si>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</si>
  <si>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</si>
  <si>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</si>
  <si>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</si>
  <si>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</si>
  <si>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</si>
  <si>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</si>
  <si>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</si>
  <si>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</si>
  <si>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</si>
  <si>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</si>
  <si>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</si>
  <si>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</si>
  <si>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</si>
  <si>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</si>
  <si>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</si>
  <si>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</si>
  <si>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</si>
  <si>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</si>
  <si>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</si>
  <si>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</si>
  <si>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</si>
  <si>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</si>
  <si>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</si>
  <si>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</si>
  <si>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</si>
  <si>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</si>
  <si>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</si>
  <si>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</si>
  <si>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</si>
  <si>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</si>
  <si>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</si>
  <si>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</si>
  <si>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</si>
  <si>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</si>
  <si>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</si>
  <si>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</si>
  <si>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</si>
  <si>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</si>
  <si>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</si>
  <si>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</si>
  <si>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</si>
  <si>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</si>
  <si>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</si>
  <si>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</si>
  <si>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</si>
  <si>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</si>
  <si>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</si>
  <si>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</si>
  <si>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</si>
  <si>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</si>
  <si>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</si>
  <si>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</si>
  <si>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</si>
  <si>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</si>
  <si>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</si>
  <si>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</si>
  <si>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</si>
  <si>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</si>
  <si>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</si>
  <si>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</si>
  <si>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</si>
  <si>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</si>
  <si>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</si>
  <si>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</si>
  <si>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</si>
  <si>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</si>
  <si>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</si>
  <si>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</si>
  <si>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</si>
  <si>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</si>
  <si>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</si>
  <si>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</si>
  <si>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</si>
  <si>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</si>
  <si>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</si>
  <si>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</si>
  <si>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</si>
  <si>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</si>
  <si>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</si>
  <si>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</si>
  <si>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</si>
  <si>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</si>
  <si>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</si>
  <si>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</si>
  <si>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</si>
  <si>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</si>
  <si>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</si>
  <si>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</si>
  <si>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</si>
  <si>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</si>
  <si>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</si>
  <si>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</si>
  <si>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</si>
  <si>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</si>
  <si>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</si>
  <si>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</si>
  <si>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</si>
  <si>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</si>
  <si>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</si>
  <si>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</si>
  <si>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</si>
  <si>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</si>
  <si>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</si>
  <si>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</si>
  <si>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</si>
  <si>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</si>
  <si>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</si>
  <si>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</si>
  <si>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</si>
  <si>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</si>
  <si>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</si>
  <si>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</si>
  <si>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</si>
  <si>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</si>
  <si>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</si>
  <si>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</si>
  <si>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</si>
  <si>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</si>
  <si>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</si>
  <si>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</si>
  <si>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</si>
  <si>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</si>
  <si>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</si>
  <si>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</si>
  <si>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</si>
  <si>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</si>
  <si>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</si>
  <si>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</si>
  <si>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</si>
  <si>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</si>
  <si>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</si>
  <si>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</si>
  <si>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</si>
  <si>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</si>
  <si>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</si>
  <si>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</si>
  <si>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</si>
  <si>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</si>
  <si>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</si>
  <si>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</si>
  <si>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</si>
  <si>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</si>
  <si>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</si>
  <si>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</si>
  <si>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</si>
  <si>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</si>
  <si>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</si>
  <si>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</si>
  <si>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</si>
  <si>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</si>
  <si>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</si>
  <si>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</si>
  <si>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</si>
  <si>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</si>
  <si>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</si>
  <si>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</si>
  <si>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</si>
  <si>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</si>
  <si>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</si>
  <si>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</si>
  <si>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</si>
  <si>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</si>
  <si>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</si>
  <si>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</si>
  <si>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</si>
  <si>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</si>
  <si>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</si>
  <si>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</si>
  <si>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</si>
  <si>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</si>
  <si>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</si>
  <si>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</si>
  <si>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</si>
  <si>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</si>
  <si>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</si>
  <si>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</si>
  <si>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</si>
  <si>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</si>
  <si>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</si>
  <si>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</si>
  <si>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</si>
  <si>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</si>
  <si>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</si>
  <si>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</si>
  <si>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</si>
  <si>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</si>
  <si>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</si>
  <si>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</si>
  <si>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</si>
  <si>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</si>
  <si>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</si>
  <si>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</si>
  <si>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</si>
  <si>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</si>
  <si>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</si>
  <si>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</si>
  <si>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</si>
  <si>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</si>
  <si>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</si>
  <si>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</si>
  <si>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</si>
  <si>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</si>
  <si>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</si>
  <si>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</si>
  <si>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</si>
  <si>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</si>
  <si>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</si>
  <si>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</si>
  <si>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</si>
  <si>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</si>
  <si>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</si>
  <si>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</si>
  <si>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</si>
  <si>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</si>
  <si>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</si>
  <si>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</si>
  <si>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</si>
  <si>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</si>
  <si>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</si>
  <si>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</si>
  <si>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</si>
  <si>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</si>
  <si>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</si>
  <si>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</si>
  <si>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</si>
  <si>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</si>
  <si>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</si>
  <si>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</si>
  <si>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</si>
  <si>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</si>
  <si>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</si>
  <si>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</si>
  <si>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</si>
  <si>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</si>
  <si>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</si>
  <si>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</si>
  <si>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</si>
  <si>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</si>
  <si>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</si>
  <si>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</si>
  <si>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</si>
  <si>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</si>
  <si>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</si>
  <si>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</si>
  <si>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</si>
  <si>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</si>
  <si>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</si>
  <si>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</si>
  <si>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</si>
  <si>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</si>
  <si>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</si>
  <si>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</si>
  <si>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</si>
  <si>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</si>
  <si>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</si>
  <si>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</si>
  <si>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</si>
  <si>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</si>
  <si>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</si>
  <si>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</si>
  <si>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</si>
  <si>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</si>
  <si>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</si>
  <si>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</si>
  <si>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</si>
  <si>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</si>
  <si>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</si>
  <si>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</si>
  <si>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</si>
  <si>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</si>
  <si>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</si>
  <si>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</si>
  <si>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</si>
  <si>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</si>
  <si>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</si>
  <si>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</si>
  <si>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</si>
  <si>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</si>
  <si>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</si>
  <si>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</si>
  <si>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</si>
  <si>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</si>
  <si>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</si>
  <si>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</si>
  <si>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</si>
  <si>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</si>
  <si>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</si>
  <si>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</si>
  <si>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</si>
  <si>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</si>
  <si>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</si>
  <si>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</si>
  <si>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</si>
  <si>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</si>
  <si>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</si>
  <si>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</si>
  <si>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</si>
  <si>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</si>
  <si>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</si>
  <si>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</si>
  <si>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</si>
  <si>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</si>
  <si>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</si>
  <si>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</si>
  <si>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</si>
  <si>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</si>
  <si>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</si>
  <si>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</si>
  <si>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</si>
  <si>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</si>
  <si>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</si>
  <si>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</si>
  <si>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</si>
  <si>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</si>
  <si>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</si>
  <si>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</si>
  <si>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</si>
  <si>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</si>
  <si>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</si>
  <si>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</si>
  <si>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</si>
  <si>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</si>
  <si>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</si>
  <si>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</si>
  <si>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</si>
  <si>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</si>
  <si>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</si>
  <si>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</si>
  <si>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</si>
  <si>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</si>
  <si>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</si>
  <si>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</si>
  <si>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</si>
  <si>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</si>
  <si>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</si>
  <si>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</si>
  <si>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</si>
  <si>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</si>
  <si>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</si>
  <si>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</si>
  <si>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</si>
  <si>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</si>
  <si>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</si>
  <si>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</si>
  <si>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</si>
  <si>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</si>
  <si>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</si>
  <si>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</si>
  <si>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</si>
  <si>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</si>
  <si>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</si>
  <si>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</si>
  <si>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</si>
  <si>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</si>
  <si>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</si>
  <si>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</si>
  <si>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</si>
  <si>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</si>
  <si>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</si>
  <si>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</si>
  <si>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</si>
  <si>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</si>
  <si>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</si>
  <si>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</si>
  <si>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</si>
  <si>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</si>
  <si>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</si>
  <si>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</si>
  <si>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</si>
  <si>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</si>
  <si>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</si>
  <si>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</si>
  <si>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</si>
  <si>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</si>
  <si>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</si>
  <si>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</si>
  <si>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</si>
  <si>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</si>
  <si>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</si>
  <si>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</si>
  <si>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</si>
  <si>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</si>
  <si>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</si>
  <si>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</si>
  <si>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</si>
  <si>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</si>
  <si>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</si>
  <si>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</si>
  <si>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</si>
  <si>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</si>
  <si>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</si>
  <si>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</si>
  <si>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</si>
  <si>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</si>
  <si>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</si>
  <si>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</si>
  <si>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</si>
  <si>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</si>
  <si>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</si>
  <si>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</si>
  <si>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</si>
  <si>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</si>
  <si>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</si>
  <si>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</si>
  <si>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</si>
  <si>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</si>
  <si>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</si>
  <si>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</si>
  <si>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</si>
  <si>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</si>
  <si>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</si>
  <si>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</si>
  <si>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</si>
  <si>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</si>
  <si>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</si>
  <si>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</si>
  <si>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</si>
  <si>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</si>
  <si>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</si>
  <si>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</si>
  <si>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</si>
  <si>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</si>
  <si>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</si>
  <si>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</si>
  <si>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</si>
  <si>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</si>
  <si>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</si>
  <si>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</si>
  <si>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</si>
  <si>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</si>
  <si>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</si>
  <si>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</si>
  <si>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</si>
  <si>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</si>
  <si>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</si>
  <si>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</si>
  <si>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</si>
  <si>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</si>
  <si>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</si>
  <si>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</si>
  <si>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</si>
  <si>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</si>
  <si>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</si>
  <si>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</si>
  <si>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</si>
  <si>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</si>
  <si>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</si>
  <si>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</si>
  <si>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</si>
  <si>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</si>
  <si>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</si>
  <si>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</si>
  <si>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</si>
  <si>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</si>
  <si>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</si>
  <si>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</si>
  <si>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</si>
  <si>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</si>
  <si>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</si>
  <si>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</si>
  <si>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</si>
  <si>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</si>
  <si>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</si>
  <si>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</si>
  <si>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</si>
  <si>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</si>
  <si>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</si>
  <si>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</si>
  <si>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</si>
  <si>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</si>
  <si>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</si>
  <si>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</si>
  <si>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</si>
  <si>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</si>
  <si>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</si>
  <si>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</si>
  <si>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</si>
  <si>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</si>
  <si>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</si>
  <si>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</si>
  <si>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</si>
  <si>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</si>
  <si>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</si>
  <si>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</si>
  <si>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</si>
  <si>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</si>
  <si>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</si>
  <si>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</si>
  <si>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</si>
  <si>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</si>
  <si>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</si>
  <si>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</si>
  <si>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</si>
  <si>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</si>
  <si>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</si>
  <si>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</si>
  <si>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</si>
  <si>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</si>
  <si>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</si>
  <si>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</si>
  <si>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</si>
  <si>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</si>
  <si>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</si>
  <si>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</si>
  <si>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</si>
  <si>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</si>
  <si>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</si>
  <si>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</si>
  <si>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</si>
  <si>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</si>
  <si>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</si>
  <si>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</si>
  <si>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</si>
  <si>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</si>
  <si>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</si>
  <si>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</si>
  <si>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</si>
  <si>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</si>
  <si>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</si>
  <si>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</si>
  <si>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</si>
  <si>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</si>
  <si>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</si>
  <si>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</si>
  <si>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</si>
  <si>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</si>
  <si>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</si>
  <si>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</si>
  <si>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</si>
  <si>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</si>
  <si>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</si>
  <si>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</si>
  <si>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</si>
  <si>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</si>
  <si>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</si>
  <si>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</si>
  <si>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</si>
  <si>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</si>
  <si>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</si>
  <si>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</si>
  <si>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</si>
  <si>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</si>
  <si>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</si>
  <si>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</si>
  <si>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</si>
  <si>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</si>
  <si>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</si>
  <si>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</si>
  <si>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</si>
  <si>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</si>
  <si>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</si>
  <si>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</si>
  <si>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</si>
  <si>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</si>
  <si>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</si>
  <si>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</si>
  <si>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</si>
  <si>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</si>
  <si>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</si>
  <si>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</si>
  <si>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</si>
  <si>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</si>
  <si>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</si>
  <si>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</si>
  <si>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</si>
  <si>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</si>
  <si>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</si>
  <si>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</si>
  <si>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</si>
  <si>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</si>
  <si>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</si>
  <si>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</si>
  <si>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</si>
  <si>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</si>
  <si>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</si>
  <si>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</si>
  <si>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</si>
  <si>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</si>
  <si>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</si>
  <si>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</si>
  <si>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</si>
  <si>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</si>
  <si>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</si>
  <si>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</si>
  <si>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</si>
  <si>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</si>
  <si>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</si>
  <si>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</si>
  <si>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</si>
  <si>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</si>
  <si>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</si>
  <si>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</si>
  <si>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</si>
  <si>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</si>
  <si>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</si>
  <si>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</si>
  <si>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</si>
  <si>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</si>
  <si>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</si>
  <si>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</si>
  <si>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</si>
  <si>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</si>
  <si>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</si>
  <si>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</si>
  <si>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</si>
  <si>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</si>
  <si>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</si>
  <si>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</si>
  <si>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</si>
  <si>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</si>
  <si>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</si>
  <si>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</si>
  <si>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</si>
  <si>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</si>
  <si>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</si>
  <si>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</si>
  <si>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</si>
  <si>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</si>
  <si>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</si>
  <si>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</si>
  <si>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</si>
  <si>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</si>
  <si>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</si>
  <si>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</si>
  <si>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</si>
  <si>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</si>
  <si>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</si>
  <si>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</si>
  <si>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</si>
  <si>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</si>
  <si>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</si>
  <si>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</si>
  <si>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</si>
  <si>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</si>
  <si>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</si>
  <si>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</si>
  <si>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</si>
  <si>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</si>
  <si>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</si>
  <si>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</si>
  <si>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</si>
  <si>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</si>
  <si>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</si>
  <si>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</si>
  <si>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</si>
  <si>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</si>
  <si>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</si>
  <si>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</si>
  <si>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</si>
  <si>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</si>
  <si>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</si>
  <si>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</si>
  <si>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</si>
  <si>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</si>
  <si>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</si>
  <si>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</si>
  <si>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</si>
  <si>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</si>
  <si>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</si>
  <si>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</si>
  <si>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</si>
  <si>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</si>
  <si>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</si>
  <si>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</si>
  <si>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</si>
  <si>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</si>
  <si>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</si>
  <si>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</si>
  <si>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</si>
  <si>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</si>
  <si>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</si>
  <si>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</si>
  <si>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</si>
  <si>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</si>
  <si>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</si>
  <si>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</si>
  <si>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</si>
  <si>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</si>
  <si>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</si>
  <si>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</si>
  <si>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</si>
  <si>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</si>
  <si>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</si>
  <si>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</si>
  <si>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</si>
  <si>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</si>
  <si>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</si>
  <si>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</si>
  <si>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</si>
  <si>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</si>
  <si>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</si>
  <si>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</si>
  <si>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</si>
  <si>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</si>
  <si>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</si>
  <si>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</si>
  <si>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</si>
  <si>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</si>
  <si>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</si>
  <si>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</si>
  <si>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</si>
  <si>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</si>
  <si>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</si>
  <si>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</si>
  <si>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</si>
  <si>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</si>
  <si>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</si>
  <si>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</si>
  <si>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</si>
  <si>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</si>
  <si>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</si>
  <si>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</si>
  <si>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</si>
  <si>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</si>
  <si>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</si>
  <si>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</si>
  <si>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</si>
  <si>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</si>
  <si>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</si>
  <si>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</si>
  <si>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</si>
  <si>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</si>
  <si>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</si>
  <si>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</si>
  <si>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</si>
  <si>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</si>
  <si>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</si>
  <si>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</si>
  <si>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</si>
  <si>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</si>
  <si>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</si>
  <si>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</si>
  <si>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</si>
  <si>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</si>
  <si>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</si>
  <si>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</si>
  <si>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</si>
  <si>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</si>
  <si>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</si>
  <si>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</si>
  <si>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</si>
  <si>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</si>
  <si>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</si>
  <si>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</si>
  <si>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</si>
  <si>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</si>
  <si>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</si>
  <si>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</si>
  <si>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</si>
  <si>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</si>
  <si>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</si>
  <si>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</si>
  <si>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</si>
  <si>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</si>
  <si>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</si>
  <si>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</si>
  <si>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</si>
  <si>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</si>
  <si>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</si>
  <si>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</si>
  <si>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</si>
  <si>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</si>
  <si>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</si>
  <si>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</si>
  <si>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</si>
  <si>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</si>
  <si>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</si>
  <si>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</si>
  <si>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</si>
  <si>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</si>
  <si>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</si>
  <si>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</si>
  <si>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</si>
  <si>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</si>
  <si>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</si>
  <si>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</si>
  <si>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</si>
  <si>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</si>
  <si>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</si>
  <si>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</si>
  <si>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</si>
  <si>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</si>
  <si>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</si>
  <si>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</si>
  <si>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</si>
  <si>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</si>
  <si>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</si>
  <si>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</si>
  <si>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</si>
  <si>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</si>
  <si>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</si>
  <si>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</si>
  <si>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</si>
  <si>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</si>
  <si>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</si>
  <si>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</si>
  <si>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</si>
  <si>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</si>
  <si>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</si>
  <si>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</si>
  <si>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</si>
  <si>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</si>
  <si>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</si>
  <si>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</si>
  <si>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</si>
  <si>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</si>
  <si>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</si>
  <si>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</si>
  <si>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</si>
  <si>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</si>
  <si>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</si>
  <si>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</si>
  <si>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</si>
  <si>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</si>
  <si>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</si>
  <si>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</si>
  <si>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</si>
  <si>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</si>
  <si>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</si>
  <si>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</si>
  <si>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</si>
  <si>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</si>
  <si>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</si>
  <si>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</si>
  <si>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</si>
  <si>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</si>
  <si>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</si>
  <si>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</si>
  <si>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</si>
  <si>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</si>
  <si>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</si>
  <si>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</si>
  <si>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</si>
  <si>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</si>
  <si>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</si>
  <si>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</si>
  <si>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</si>
  <si>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</si>
  <si>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</si>
  <si>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</si>
  <si>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</si>
  <si>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</si>
  <si>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</si>
  <si>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</si>
  <si>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</si>
  <si>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</si>
  <si>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</si>
  <si>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</si>
  <si>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</si>
  <si>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</si>
  <si>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</si>
  <si>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</si>
  <si>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</si>
  <si>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</si>
  <si>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</si>
  <si>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</si>
  <si>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</si>
  <si>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</si>
  <si>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</si>
  <si>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</si>
  <si>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</si>
  <si>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</si>
  <si>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</si>
  <si>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</si>
  <si>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</si>
  <si>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</si>
  <si>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</si>
  <si>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</si>
  <si>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</si>
  <si>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</si>
  <si>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</si>
  <si>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</si>
  <si>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</si>
  <si>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</si>
  <si>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</si>
  <si>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</si>
  <si>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</si>
  <si>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</si>
  <si>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</si>
  <si>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</si>
  <si>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</si>
  <si>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</si>
  <si>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</si>
  <si>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</si>
  <si>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</si>
  <si>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</si>
  <si>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</si>
  <si>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</si>
  <si>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</si>
  <si>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</si>
  <si>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</si>
  <si>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</si>
  <si>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</si>
  <si>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</si>
  <si>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</si>
  <si>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</si>
  <si>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</si>
  <si>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</si>
  <si>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</si>
  <si>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</si>
  <si>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</si>
  <si>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</si>
  <si>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</si>
  <si>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</si>
  <si>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</si>
  <si>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</si>
  <si>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</si>
  <si>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</si>
  <si>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</si>
  <si>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</si>
  <si>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</si>
  <si>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</si>
  <si>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</si>
  <si>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</si>
  <si>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</si>
  <si>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</si>
  <si>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</si>
  <si>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</si>
  <si>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</si>
  <si>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</si>
  <si>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</si>
  <si>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</si>
  <si>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</si>
  <si>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</si>
  <si>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</si>
  <si>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</si>
  <si>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</si>
  <si>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</si>
  <si>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</si>
  <si>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</si>
  <si>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</si>
  <si>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</si>
  <si>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</si>
  <si>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</si>
  <si>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</si>
  <si>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</si>
  <si>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</si>
  <si>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</si>
  <si>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</si>
  <si>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</si>
  <si>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</si>
  <si>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</si>
  <si>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</si>
  <si>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</si>
  <si>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</si>
  <si>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</si>
  <si>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</si>
  <si>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</si>
  <si>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</si>
  <si>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</si>
  <si>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</si>
  <si>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</si>
  <si>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</si>
  <si>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</si>
  <si>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</si>
  <si>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</si>
  <si>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</si>
  <si>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</si>
  <si>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</si>
  <si>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</si>
  <si>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</si>
  <si>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</si>
  <si>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</si>
  <si>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</si>
  <si>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</si>
  <si>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</si>
  <si>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</si>
  <si>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</si>
  <si>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</si>
  <si>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</si>
  <si>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</si>
  <si>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</si>
  <si>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</si>
  <si>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</si>
  <si>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</si>
  <si>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</si>
  <si>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</si>
  <si>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</si>
  <si>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</si>
  <si>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</si>
  <si>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</si>
  <si>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</si>
  <si>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</si>
  <si>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</si>
  <si>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</si>
  <si>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</si>
  <si>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</si>
  <si>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</si>
  <si>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</si>
  <si>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</si>
  <si>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</si>
  <si>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</si>
  <si>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</si>
  <si>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</si>
  <si>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</si>
  <si>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</si>
  <si>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</si>
  <si>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</si>
  <si>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</si>
  <si>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</si>
  <si>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</si>
  <si>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</si>
  <si>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</si>
  <si>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</si>
  <si>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</si>
  <si>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</si>
  <si>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</si>
  <si>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</si>
  <si>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</si>
  <si>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</si>
  <si>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</si>
  <si>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</si>
  <si>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</si>
  <si>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</si>
  <si>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</si>
  <si>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</si>
  <si>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</si>
  <si>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</si>
  <si>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</si>
  <si>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</si>
  <si>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</si>
  <si>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</si>
  <si>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</si>
  <si>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</si>
  <si>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</si>
  <si>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</si>
  <si>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</si>
  <si>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</si>
  <si>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</si>
  <si>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</si>
  <si>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</si>
  <si>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</si>
  <si>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</si>
  <si>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</si>
  <si>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</si>
  <si>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</si>
  <si>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</si>
  <si>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</si>
  <si>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</si>
  <si>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</si>
  <si>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</si>
  <si>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</si>
  <si>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</si>
  <si>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</si>
  <si>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</si>
  <si>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</si>
  <si>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</si>
  <si>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</si>
  <si>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</si>
  <si>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</si>
  <si>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</si>
  <si>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</si>
  <si>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</si>
  <si>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</si>
  <si>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</si>
  <si>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</si>
  <si>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</si>
  <si>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</si>
  <si>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</si>
  <si>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</si>
  <si>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</si>
  <si>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</si>
  <si>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</si>
  <si>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</si>
  <si>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</si>
  <si>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</si>
  <si>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</si>
  <si>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</si>
  <si>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</si>
  <si>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</si>
  <si>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</si>
  <si>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</si>
  <si>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</si>
  <si>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</si>
  <si>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</si>
  <si>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</si>
  <si>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</si>
  <si>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</si>
  <si>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</si>
  <si>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</si>
  <si>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</si>
  <si>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</si>
  <si>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</si>
  <si>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</si>
  <si>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</si>
  <si>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</si>
  <si>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</si>
  <si>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</si>
  <si>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</si>
  <si>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</si>
  <si>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</si>
  <si>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</si>
  <si>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</si>
  <si>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</si>
  <si>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</si>
  <si>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</si>
  <si>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</si>
  <si>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</si>
  <si>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</si>
  <si>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</si>
  <si>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</si>
  <si>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</si>
  <si>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</si>
  <si>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</si>
  <si>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</si>
  <si>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</si>
  <si>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</si>
  <si>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</si>
  <si>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</si>
  <si>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</si>
  <si>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</si>
  <si>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</si>
  <si>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</si>
  <si>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</si>
  <si>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</si>
  <si>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</si>
  <si>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</si>
  <si>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</si>
  <si>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</si>
  <si>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</si>
  <si>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</si>
  <si>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</si>
  <si>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</si>
  <si>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</si>
  <si>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</si>
  <si>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</si>
  <si>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</si>
  <si>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</si>
  <si>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</si>
  <si>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</si>
  <si>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</si>
  <si>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</si>
  <si>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</si>
  <si>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</si>
  <si>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</si>
  <si>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</si>
  <si>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</si>
  <si>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</si>
  <si>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</si>
  <si>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</si>
  <si>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</si>
  <si>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</si>
  <si>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</si>
  <si>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</si>
  <si>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</si>
  <si>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</si>
  <si>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</si>
  <si>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</si>
  <si>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</si>
  <si>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</si>
  <si>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</si>
  <si>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</si>
  <si>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</si>
  <si>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</si>
  <si>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</si>
  <si>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</si>
  <si>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</si>
  <si>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</si>
  <si>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</si>
  <si>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</si>
  <si>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</si>
  <si>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</si>
  <si>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</si>
  <si>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</si>
  <si>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</si>
  <si>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</si>
  <si>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</si>
  <si>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</si>
  <si>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</si>
  <si>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</si>
  <si>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</si>
  <si>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</si>
  <si>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</si>
  <si>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</si>
  <si>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</si>
  <si>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</si>
  <si>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</si>
  <si>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</si>
  <si>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</si>
  <si>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</si>
  <si>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</si>
  <si>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</si>
  <si>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</si>
  <si>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</si>
  <si>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</si>
  <si>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</si>
  <si>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</si>
  <si>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</si>
  <si>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</si>
  <si>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</si>
  <si>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</si>
  <si>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</si>
  <si>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</si>
  <si>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</si>
  <si>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</si>
  <si>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</si>
  <si>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</si>
  <si>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</si>
  <si>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</si>
  <si>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</si>
  <si>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</si>
  <si>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</si>
  <si>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</si>
  <si>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</si>
  <si>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</si>
  <si>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</si>
  <si>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</si>
  <si>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</si>
  <si>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</si>
  <si>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</si>
  <si>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</si>
  <si>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</si>
  <si>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</si>
  <si>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</si>
  <si>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</si>
  <si>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</si>
  <si>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</si>
  <si>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</si>
  <si>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</si>
  <si>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</si>
  <si>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</si>
  <si>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</si>
  <si>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</si>
  <si>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</si>
  <si>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</si>
  <si>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</si>
  <si>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</si>
  <si>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</si>
  <si>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</si>
  <si>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</si>
  <si>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</si>
  <si>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</si>
  <si>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</si>
  <si>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</si>
  <si>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</si>
  <si>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</si>
  <si>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</si>
  <si>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</si>
  <si>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</si>
  <si>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</si>
  <si>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</si>
  <si>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</si>
  <si>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</si>
  <si>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</si>
  <si>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</si>
  <si>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</si>
  <si>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</si>
  <si>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</si>
  <si>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</si>
  <si>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</si>
  <si>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</si>
  <si>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</si>
  <si>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</si>
  <si>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</si>
  <si>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</si>
  <si>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</si>
  <si>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</si>
  <si>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</si>
  <si>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</si>
  <si>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</si>
  <si>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</si>
  <si>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</si>
  <si>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</si>
  <si>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</si>
  <si>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</si>
  <si>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</si>
  <si>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</si>
  <si>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</si>
  <si>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</si>
  <si>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</si>
  <si>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</si>
  <si>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</si>
  <si>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</si>
  <si>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</si>
  <si>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</si>
  <si>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</si>
  <si>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</si>
  <si>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</si>
  <si>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</si>
  <si>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</si>
  <si>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</si>
  <si>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</si>
  <si>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</si>
  <si>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</si>
  <si>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</si>
  <si>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</si>
  <si>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</si>
  <si>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</si>
  <si>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</si>
  <si>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</si>
  <si>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</si>
  <si>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</si>
  <si>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</si>
  <si>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</si>
  <si>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</si>
  <si>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</si>
  <si>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</si>
  <si>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</si>
  <si>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</si>
  <si>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</si>
  <si>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</si>
  <si>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</si>
  <si>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</si>
  <si>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</si>
  <si>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</si>
  <si>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</si>
  <si>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</si>
  <si>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</si>
  <si>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</si>
  <si>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</si>
  <si>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</si>
  <si>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</si>
  <si>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</si>
  <si>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</si>
  <si>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</si>
  <si>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</si>
  <si>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</si>
  <si>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</si>
  <si>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</si>
  <si>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</si>
  <si>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</si>
  <si>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</si>
  <si>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</si>
  <si>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</si>
  <si>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</si>
  <si>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</si>
  <si>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</si>
  <si>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</si>
  <si>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</si>
  <si>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</si>
  <si>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</si>
  <si>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</si>
  <si>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</si>
  <si>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</si>
  <si>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</si>
  <si>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</si>
  <si>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</si>
  <si>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</si>
  <si>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</si>
  <si>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</si>
  <si>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</si>
  <si>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</si>
  <si>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</si>
  <si>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</si>
  <si>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</si>
  <si>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</si>
  <si>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</si>
  <si>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</si>
  <si>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</si>
  <si>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</si>
  <si>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</si>
  <si>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</si>
  <si>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</si>
  <si>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</si>
  <si>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</si>
  <si>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</si>
  <si>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</si>
  <si>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</si>
  <si>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</si>
  <si>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</si>
  <si>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</si>
  <si>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</si>
  <si>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</si>
  <si>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</si>
  <si>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</si>
  <si>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</si>
  <si>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</si>
  <si>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</si>
  <si>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</si>
  <si>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</si>
  <si>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</si>
  <si>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</si>
  <si>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</si>
  <si>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</si>
  <si>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</si>
  <si>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</si>
  <si>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</si>
  <si>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</si>
  <si>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</si>
  <si>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</si>
  <si>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</si>
  <si>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</si>
  <si>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</si>
  <si>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</si>
  <si>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</si>
  <si>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</si>
  <si>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</si>
  <si>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</si>
  <si>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</si>
  <si>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</si>
  <si>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</si>
  <si>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</si>
  <si>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</si>
  <si>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</si>
  <si>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</si>
  <si>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</si>
  <si>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</si>
  <si>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</si>
  <si>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</si>
  <si>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</si>
  <si>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</si>
  <si>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</si>
  <si>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</si>
  <si>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</si>
  <si>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</si>
  <si>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</si>
  <si>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</si>
  <si>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</si>
  <si>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</si>
  <si>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</si>
  <si>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</si>
  <si>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</si>
  <si>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</si>
  <si>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</si>
  <si>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</si>
  <si>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</si>
  <si>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</si>
  <si>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</si>
  <si>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</si>
  <si>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</si>
  <si>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</si>
  <si>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</si>
  <si>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</si>
  <si>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</si>
  <si>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</si>
  <si>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</si>
  <si>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</si>
  <si>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</si>
  <si>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</si>
  <si>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</si>
  <si>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</si>
  <si>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</si>
  <si>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</si>
  <si>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</si>
  <si>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</si>
  <si>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</si>
  <si>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</si>
  <si>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</si>
  <si>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</si>
  <si>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</si>
  <si>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</si>
  <si>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</si>
  <si>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</si>
  <si>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</si>
  <si>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</si>
  <si>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</si>
  <si>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</si>
  <si>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</si>
  <si>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</si>
  <si>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</si>
  <si>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</si>
  <si>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</si>
  <si>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</si>
  <si>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</si>
  <si>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</si>
  <si>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</si>
  <si>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</si>
  <si>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</si>
  <si>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</si>
  <si>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</si>
  <si>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</si>
  <si>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</si>
  <si>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</si>
  <si>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</si>
  <si>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</si>
  <si>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</si>
  <si>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</si>
  <si>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</si>
  <si>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</si>
  <si>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</si>
  <si>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</si>
  <si>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</si>
  <si>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</si>
  <si>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</si>
  <si>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</si>
  <si>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</si>
  <si>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</si>
  <si>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</si>
  <si>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</si>
  <si>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</si>
  <si>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</si>
  <si>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</si>
  <si>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</si>
  <si>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</si>
  <si>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</si>
  <si>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</si>
  <si>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</si>
  <si>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</si>
  <si>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</si>
  <si>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</si>
  <si>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</si>
  <si>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</si>
  <si>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</si>
  <si>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</si>
  <si>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</si>
  <si>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</si>
  <si>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</si>
  <si>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</si>
  <si>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</si>
  <si>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</si>
  <si>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</si>
  <si>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</si>
  <si>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</si>
  <si>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</si>
  <si>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</si>
  <si>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</si>
  <si>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</si>
  <si>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</si>
  <si>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</si>
  <si>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</si>
  <si>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</si>
  <si>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</si>
  <si>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</si>
  <si>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</si>
  <si>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</si>
  <si>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</si>
  <si>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</si>
  <si>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</si>
  <si>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</si>
  <si>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</si>
  <si>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</si>
  <si>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</si>
  <si>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</si>
  <si>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</si>
  <si>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</si>
  <si>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</si>
  <si>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</si>
  <si>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</si>
  <si>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</si>
  <si>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</si>
  <si>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</si>
  <si>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</si>
  <si>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</si>
  <si>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</si>
  <si>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</si>
  <si>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</si>
  <si>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</si>
  <si>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</si>
  <si>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</si>
  <si>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</si>
  <si>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</si>
  <si>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</si>
  <si>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</si>
  <si>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</si>
  <si>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</si>
  <si>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</si>
  <si>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</si>
  <si>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</si>
  <si>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</si>
  <si>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</si>
  <si>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</si>
  <si>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</si>
  <si>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</si>
  <si>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</si>
  <si>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</si>
  <si>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</si>
  <si>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</si>
  <si>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</si>
  <si>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</si>
  <si>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</si>
  <si>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</si>
  <si>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</si>
  <si>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</si>
  <si>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</si>
  <si>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</si>
  <si>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</si>
  <si>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</si>
  <si>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</si>
  <si>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</si>
  <si>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</si>
  <si>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</si>
  <si>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</si>
  <si>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</si>
  <si>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</si>
  <si>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</si>
  <si>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</si>
  <si>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</si>
  <si>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</si>
  <si>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</si>
  <si>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</si>
  <si>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</si>
  <si>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</si>
  <si>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</si>
  <si>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</si>
  <si>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</si>
  <si>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</si>
  <si>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</si>
  <si>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</si>
  <si>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</si>
  <si>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</si>
  <si>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</si>
  <si>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</si>
  <si>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</si>
  <si>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</si>
  <si>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</si>
  <si>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</si>
  <si>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</si>
  <si>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</si>
  <si>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</si>
  <si>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</si>
  <si>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</si>
  <si>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</si>
  <si>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</si>
  <si>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</si>
  <si>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</si>
  <si>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</si>
  <si>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</si>
  <si>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</si>
  <si>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</si>
  <si>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</si>
  <si>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</si>
  <si>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</si>
  <si>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</si>
  <si>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</si>
  <si>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</si>
  <si>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</si>
  <si>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</si>
  <si>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</si>
  <si>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</si>
  <si>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</si>
  <si>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</si>
  <si>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</si>
  <si>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</si>
  <si>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</si>
  <si>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</si>
  <si>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</si>
  <si>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</si>
  <si>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</si>
  <si>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</si>
  <si>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</si>
  <si>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</si>
  <si>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</si>
  <si>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</si>
  <si>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</si>
  <si>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</si>
  <si>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</si>
  <si>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</si>
  <si>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</si>
  <si>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</si>
  <si>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</si>
  <si>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</si>
  <si>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</si>
  <si>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</si>
  <si>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</si>
  <si>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</si>
  <si>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</si>
  <si>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</si>
  <si>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</si>
  <si>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</si>
  <si>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</si>
  <si>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</si>
  <si>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</si>
  <si>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</si>
  <si>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</si>
  <si>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</si>
  <si>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</si>
  <si>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</si>
  <si>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</si>
  <si>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</si>
  <si>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</si>
  <si>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</si>
  <si>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</si>
  <si>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</si>
  <si>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</si>
  <si>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</si>
  <si>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</si>
  <si>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</si>
  <si>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</si>
  <si>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</si>
  <si>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</si>
  <si>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</si>
  <si>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</si>
  <si>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</si>
  <si>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</si>
  <si>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</si>
  <si>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</si>
  <si>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</si>
  <si>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</si>
  <si>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</si>
  <si>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</si>
  <si>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</si>
  <si>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</si>
  <si>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</si>
  <si>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</si>
  <si>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</si>
  <si>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</si>
  <si>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</si>
  <si>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</si>
  <si>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</si>
  <si>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</si>
  <si>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</si>
  <si>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</si>
  <si>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</si>
  <si>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</si>
  <si>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</si>
  <si>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</si>
  <si>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</si>
  <si>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</si>
  <si>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</si>
  <si>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</si>
  <si>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</si>
  <si>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</si>
  <si>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</si>
  <si>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</si>
  <si>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</si>
  <si>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</si>
  <si>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</si>
  <si>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</si>
  <si>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</si>
  <si>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</si>
  <si>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</si>
  <si>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</si>
  <si>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</si>
  <si>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</si>
  <si>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</si>
  <si>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</si>
  <si>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</si>
  <si>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</si>
  <si>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</si>
  <si>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</si>
  <si>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</si>
  <si>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</si>
  <si>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</si>
  <si>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</si>
  <si>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</si>
  <si>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</si>
  <si>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</si>
  <si>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</si>
  <si>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</si>
  <si>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</si>
  <si>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</si>
  <si>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</si>
  <si>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</si>
  <si>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</si>
  <si>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</si>
  <si>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</si>
  <si>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</si>
  <si>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</si>
  <si>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</si>
  <si>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</si>
  <si>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</si>
  <si>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</si>
  <si>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</si>
  <si>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</si>
  <si>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</si>
  <si>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</si>
  <si>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</si>
  <si>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</si>
  <si>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</si>
  <si>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</si>
  <si>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</si>
  <si>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</si>
  <si>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</si>
  <si>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</si>
  <si>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</si>
  <si>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</si>
  <si>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</si>
  <si>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</si>
  <si>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</si>
  <si>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</si>
  <si>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</si>
  <si>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</si>
  <si>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</si>
  <si>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</si>
  <si>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</si>
  <si>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</si>
  <si>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</si>
  <si>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</si>
  <si>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</si>
  <si>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</si>
  <si>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</si>
  <si>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</si>
  <si>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</si>
  <si>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</si>
  <si>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</si>
  <si>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</si>
  <si>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</si>
  <si>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</si>
  <si>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</si>
  <si>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</si>
  <si>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</si>
  <si>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</si>
  <si>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</si>
  <si>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</si>
  <si>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</si>
  <si>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</si>
  <si>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</si>
  <si>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</si>
  <si>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</si>
  <si>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</si>
  <si>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</si>
  <si>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</si>
  <si>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</si>
  <si>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</si>
  <si>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</si>
  <si>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</si>
  <si>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</si>
  <si>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</si>
  <si>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</si>
  <si>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</si>
  <si>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</si>
  <si>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</si>
  <si>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</si>
  <si>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</si>
  <si>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</si>
  <si>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</si>
  <si>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</si>
  <si>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</si>
  <si>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</si>
  <si>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</si>
  <si>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</si>
  <si>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</si>
  <si>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</si>
  <si>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</si>
  <si>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</si>
  <si>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</si>
  <si>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</si>
  <si>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</si>
  <si>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</si>
  <si>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</si>
  <si>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</si>
  <si>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</si>
  <si>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</si>
  <si>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</si>
  <si>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</si>
  <si>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</si>
  <si>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</si>
  <si>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</si>
  <si>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</si>
  <si>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</si>
  <si>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</si>
  <si>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</si>
  <si>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</si>
  <si>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</si>
  <si>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</si>
  <si>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</si>
  <si>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</si>
  <si>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</si>
  <si>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</si>
  <si>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</si>
  <si>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</si>
  <si>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</si>
  <si>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</si>
  <si>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</si>
  <si>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</si>
  <si>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</si>
  <si>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</si>
  <si>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</si>
  <si>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</si>
  <si>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</si>
  <si>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</si>
  <si>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</si>
  <si>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</si>
  <si>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</si>
  <si>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</si>
  <si>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</si>
  <si>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</si>
  <si>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</si>
  <si>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</si>
  <si>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</si>
  <si>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</si>
  <si>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</si>
  <si>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</si>
  <si>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</si>
  <si>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</si>
  <si>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</si>
  <si>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</si>
  <si>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</si>
  <si>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</si>
  <si>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</si>
  <si>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</si>
  <si>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</si>
  <si>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</si>
  <si>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</si>
  <si>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</si>
  <si>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</si>
  <si>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</si>
  <si>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</si>
  <si>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</si>
  <si>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</si>
  <si>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</si>
  <si>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</si>
  <si>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</si>
  <si>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</si>
  <si>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</si>
  <si>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</si>
  <si>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</si>
  <si>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</si>
  <si>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</si>
  <si>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</si>
  <si>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</si>
  <si>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</si>
  <si>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</si>
  <si>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</si>
  <si>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</si>
  <si>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</si>
  <si>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</si>
  <si>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</si>
  <si>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</si>
  <si>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</si>
  <si>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</si>
  <si>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</si>
  <si>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</si>
  <si>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</si>
  <si>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</si>
  <si>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</si>
  <si>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</si>
  <si>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</si>
  <si>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</si>
  <si>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</si>
  <si>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</si>
  <si>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</si>
  <si>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</si>
  <si>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</si>
  <si>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</si>
  <si>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</si>
  <si>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</si>
  <si>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</si>
  <si>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</si>
  <si>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</si>
  <si>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</si>
  <si>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</si>
  <si>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</si>
  <si>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</si>
  <si>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</si>
  <si>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</si>
  <si>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</si>
  <si>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</si>
  <si>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</si>
  <si>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</si>
  <si>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</si>
  <si>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</si>
  <si>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</si>
  <si>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</si>
  <si>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</si>
  <si>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</si>
  <si>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</si>
  <si>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</si>
  <si>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</si>
  <si>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</si>
  <si>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</si>
  <si>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</si>
  <si>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</si>
  <si>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</si>
  <si>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</si>
  <si>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</si>
  <si>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</si>
  <si>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</si>
  <si>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</si>
  <si>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</si>
  <si>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</si>
  <si>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</si>
  <si>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</si>
  <si>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</si>
  <si>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</si>
  <si>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</si>
  <si>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</si>
  <si>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</si>
  <si>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</si>
  <si>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</si>
  <si>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</si>
  <si>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</si>
  <si>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</si>
  <si>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</si>
  <si>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</si>
  <si>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</si>
  <si>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</si>
  <si>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</si>
  <si>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</si>
  <si>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</si>
  <si>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</si>
  <si>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</si>
  <si>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</si>
  <si>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</si>
  <si>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</si>
  <si>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</si>
  <si>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</si>
  <si>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</si>
  <si>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</si>
  <si>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</si>
  <si>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</si>
  <si>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</si>
  <si>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</si>
  <si>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</si>
  <si>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</si>
  <si>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</si>
  <si>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</si>
  <si>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</si>
  <si>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</si>
  <si>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</si>
  <si>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</si>
  <si>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</si>
  <si>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</si>
  <si>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</si>
  <si>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</si>
  <si>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</si>
  <si>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</si>
  <si>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</si>
  <si>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</si>
  <si>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</si>
  <si>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</si>
  <si>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</si>
  <si>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</si>
  <si>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</si>
  <si>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</si>
  <si>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</si>
  <si>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</si>
  <si>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</si>
  <si>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</si>
  <si>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</si>
  <si>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</si>
  <si>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</si>
  <si>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</si>
  <si>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</si>
  <si>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</si>
  <si>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</si>
  <si>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</si>
  <si>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</si>
  <si>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</si>
  <si>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</si>
  <si>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</si>
  <si>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</si>
  <si>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</si>
  <si>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</si>
  <si>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</si>
  <si>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</si>
  <si>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</si>
  <si>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</si>
  <si>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</si>
  <si>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</si>
  <si>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</si>
  <si>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</si>
  <si>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</si>
  <si>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</si>
  <si>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</si>
  <si>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</si>
  <si>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</si>
  <si>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</si>
  <si>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</si>
  <si>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</si>
  <si>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</si>
  <si>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</si>
  <si>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</si>
  <si>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</si>
  <si>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</si>
  <si>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</si>
  <si>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</si>
  <si>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</si>
  <si>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</si>
  <si>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</si>
  <si>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</si>
  <si>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</si>
  <si>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</si>
  <si>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</si>
  <si>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</si>
  <si>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</si>
  <si>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</si>
  <si>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</si>
  <si>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</si>
  <si>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</si>
  <si>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</si>
  <si>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</si>
  <si>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</si>
  <si>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</si>
  <si>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</si>
  <si>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</si>
  <si>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</si>
  <si>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</si>
  <si>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</si>
  <si>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</si>
  <si>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</si>
  <si>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</si>
  <si>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</si>
  <si>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</si>
  <si>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</si>
  <si>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</si>
  <si>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</si>
  <si>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</si>
  <si>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</si>
  <si>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</si>
  <si>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</si>
  <si>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</si>
  <si>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</si>
  <si>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</si>
  <si>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</si>
  <si>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</si>
  <si>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</si>
  <si>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</si>
  <si>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</si>
  <si>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</si>
  <si>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</si>
  <si>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</si>
  <si>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</si>
  <si>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</si>
  <si>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</si>
  <si>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</si>
  <si>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</si>
  <si>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</si>
  <si>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</si>
  <si>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</si>
  <si>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</si>
  <si>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</si>
  <si>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</si>
  <si>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</si>
  <si>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</si>
  <si>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</si>
  <si>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</si>
  <si>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</si>
  <si>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</si>
  <si>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</si>
  <si>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</si>
  <si>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</si>
  <si>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</si>
  <si>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</si>
  <si>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</si>
  <si>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</si>
  <si>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</si>
  <si>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</si>
  <si>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</si>
  <si>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</si>
  <si>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</si>
  <si>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</si>
  <si>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</si>
  <si>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</si>
  <si>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</si>
  <si>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</si>
  <si>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</si>
  <si>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</si>
  <si>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</si>
  <si>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</si>
  <si>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</si>
  <si>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</si>
  <si>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</si>
  <si>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</si>
  <si>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</si>
  <si>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</si>
  <si>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</si>
  <si>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</si>
  <si>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</si>
  <si>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</si>
  <si>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</si>
  <si>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</si>
  <si>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</si>
  <si>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</si>
  <si>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</si>
  <si>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</si>
  <si>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</si>
  <si>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</si>
  <si>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</si>
  <si>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</si>
  <si>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</si>
  <si>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</si>
  <si>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</si>
  <si>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</si>
  <si>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</si>
  <si>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</si>
  <si>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</si>
  <si>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</si>
  <si>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</si>
  <si>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</si>
  <si>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</si>
  <si>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</si>
  <si>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</si>
  <si>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</si>
  <si>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</si>
  <si>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</si>
  <si>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</si>
  <si>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</si>
  <si>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</si>
  <si>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</si>
  <si>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</si>
  <si>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</si>
  <si>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</si>
  <si>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</si>
  <si>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</si>
  <si>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</si>
  <si>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</si>
  <si>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</si>
  <si>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</si>
  <si>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</si>
  <si>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</si>
  <si>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</si>
  <si>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</si>
  <si>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</si>
  <si>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</si>
  <si>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</si>
  <si>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</si>
  <si>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</si>
  <si>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</si>
  <si>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</si>
  <si>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</si>
  <si>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</si>
  <si>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</si>
  <si>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</si>
  <si>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</si>
  <si>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</si>
  <si>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</si>
  <si>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</si>
  <si>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</si>
  <si>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</si>
  <si>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</si>
  <si>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</si>
  <si>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</si>
  <si>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</si>
  <si>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</si>
  <si>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</si>
  <si>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</si>
  <si>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</si>
  <si>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</si>
  <si>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</si>
  <si>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</si>
  <si>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</si>
  <si>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</si>
  <si>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</si>
  <si>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</si>
  <si>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</si>
  <si>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</si>
  <si>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</si>
  <si>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</si>
  <si>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</si>
  <si>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</si>
  <si>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</si>
  <si>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</si>
  <si>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</si>
  <si>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</si>
  <si>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</si>
  <si>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</si>
  <si>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</si>
  <si>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</si>
  <si>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</si>
  <si>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</si>
  <si>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</si>
  <si>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</si>
  <si>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</si>
  <si>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</si>
  <si>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</si>
  <si>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</si>
  <si>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</si>
  <si>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</si>
  <si>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</si>
  <si>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</si>
  <si>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</si>
  <si>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</si>
  <si>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</si>
  <si>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</si>
  <si>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</si>
  <si>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</si>
  <si>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</si>
  <si>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</si>
  <si>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</si>
  <si>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</si>
  <si>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</si>
  <si>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</si>
  <si>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</si>
  <si>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</si>
  <si>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</si>
  <si>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</si>
  <si>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</si>
  <si>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</si>
  <si>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</si>
  <si>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</si>
  <si>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</si>
  <si>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</si>
  <si>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</si>
  <si>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</si>
  <si>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</si>
  <si>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</si>
  <si>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</si>
  <si>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</si>
  <si>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</si>
  <si>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</si>
  <si>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</si>
  <si>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</si>
  <si>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</si>
  <si>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</si>
  <si>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</si>
  <si>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</si>
  <si>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</si>
  <si>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</si>
  <si>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</si>
  <si>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</si>
  <si>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</si>
  <si>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</si>
  <si>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</si>
  <si>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</si>
  <si>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</si>
  <si>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</si>
  <si>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</si>
  <si>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</si>
  <si>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</si>
  <si>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</si>
  <si>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</si>
  <si>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</si>
  <si>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</si>
  <si>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</si>
  <si>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</si>
  <si>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</si>
  <si>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</si>
  <si>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</si>
  <si>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</si>
  <si>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</si>
  <si>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</si>
  <si>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</si>
  <si>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</si>
  <si>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</si>
  <si>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</si>
  <si>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</si>
  <si>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</si>
  <si>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</si>
  <si>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</si>
  <si>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</si>
  <si>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</si>
  <si>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</si>
  <si>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</si>
  <si>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</si>
  <si>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</si>
  <si>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</si>
  <si>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</si>
  <si>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</si>
  <si>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</si>
  <si>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</si>
  <si>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</si>
  <si>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</si>
  <si>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</si>
  <si>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</si>
  <si>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</si>
  <si>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</si>
  <si>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</si>
  <si>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</si>
  <si>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</si>
  <si>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</si>
  <si>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</si>
  <si>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</si>
  <si>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</si>
  <si>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</si>
  <si>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</si>
  <si>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</si>
  <si>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</si>
  <si>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</si>
  <si>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</si>
  <si>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</si>
  <si>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</si>
  <si>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</si>
  <si>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</si>
  <si>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</si>
  <si>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</si>
  <si>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</si>
  <si>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</si>
  <si>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</si>
  <si>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</si>
  <si>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</si>
  <si>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</si>
  <si>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</si>
  <si>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</si>
  <si>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</si>
  <si>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</si>
  <si>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</si>
  <si>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</si>
  <si>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</si>
  <si>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</si>
  <si>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</si>
  <si>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</si>
  <si>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</si>
  <si>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</si>
  <si>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</si>
  <si>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</si>
  <si>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</si>
  <si>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</si>
  <si>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</si>
  <si>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</si>
  <si>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</si>
  <si>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</si>
  <si>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</si>
  <si>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</si>
  <si>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</si>
  <si>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</si>
  <si>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</si>
  <si>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</si>
  <si>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</si>
  <si>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</si>
  <si>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</si>
  <si>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</si>
  <si>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</si>
  <si>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</si>
  <si>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</si>
  <si>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</si>
  <si>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</si>
  <si>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</si>
  <si>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</si>
  <si>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</si>
  <si>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</si>
  <si>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</si>
  <si>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</si>
  <si>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</si>
  <si>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</si>
  <si>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</si>
  <si>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</si>
  <si>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</si>
  <si>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</si>
  <si>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</si>
  <si>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</si>
  <si>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</si>
  <si>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</si>
  <si>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</si>
  <si>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</si>
  <si>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</si>
  <si>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</si>
  <si>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</si>
  <si>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</si>
  <si>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</si>
  <si>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</si>
  <si>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</si>
  <si>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</si>
  <si>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</si>
  <si>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</si>
  <si>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</si>
  <si>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</si>
  <si>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</si>
  <si>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</si>
  <si>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</si>
  <si>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</si>
  <si>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</si>
  <si>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</si>
  <si>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</si>
  <si>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</si>
  <si>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</si>
  <si>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</si>
  <si>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</si>
  <si>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</si>
  <si>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</si>
  <si>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</si>
  <si>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</si>
  <si>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</si>
  <si>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</si>
  <si>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</si>
  <si>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</si>
  <si>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</si>
  <si>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</si>
  <si>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</si>
  <si>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</si>
  <si>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</si>
  <si>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</si>
  <si>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</si>
  <si>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</si>
  <si>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</si>
  <si>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</si>
  <si>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</si>
  <si>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</si>
  <si>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</si>
  <si>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</si>
  <si>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</si>
  <si>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</si>
  <si>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</si>
  <si>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</si>
  <si>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</si>
  <si>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</si>
  <si>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</si>
  <si>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</si>
  <si>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</si>
  <si>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</si>
  <si>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</si>
  <si>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</si>
  <si>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</si>
  <si>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</si>
  <si>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</si>
  <si>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</si>
  <si>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</si>
  <si>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</si>
  <si>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</si>
  <si>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</si>
  <si>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</si>
  <si>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</si>
  <si>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</si>
  <si>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</si>
  <si>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</si>
  <si>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</si>
  <si>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</si>
  <si>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</si>
  <si>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</si>
  <si>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</si>
  <si>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</si>
  <si>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</si>
  <si>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</si>
  <si>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</si>
  <si>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</si>
  <si>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</si>
  <si>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</si>
  <si>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</si>
  <si>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</si>
  <si>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</si>
  <si>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</si>
  <si>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</si>
  <si>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</si>
  <si>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</si>
  <si>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</si>
  <si>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</si>
  <si>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</si>
  <si>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</si>
  <si>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</si>
  <si>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</si>
  <si>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</si>
  <si>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</si>
  <si>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</si>
  <si>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</si>
  <si>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</si>
  <si>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</si>
  <si>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</si>
  <si>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</si>
  <si>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</si>
  <si>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</si>
  <si>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</si>
  <si>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</si>
  <si>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</si>
  <si>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</si>
  <si>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</si>
  <si>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</si>
  <si>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</si>
  <si>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</si>
  <si>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</si>
  <si>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</si>
  <si>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</si>
  <si>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</si>
  <si>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</si>
  <si>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</si>
  <si>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</si>
  <si>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</si>
  <si>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</si>
  <si>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</si>
  <si>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</si>
  <si>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</si>
  <si>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</si>
  <si>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</si>
  <si>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</si>
  <si>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</si>
  <si>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</si>
  <si>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</si>
  <si>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</si>
  <si>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</si>
  <si>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</si>
  <si>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</si>
  <si>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</si>
  <si>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</si>
  <si>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</si>
  <si>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</si>
  <si>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</si>
  <si>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</si>
  <si>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</si>
  <si>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</si>
  <si>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</si>
  <si>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</si>
  <si>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</si>
  <si>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</si>
  <si>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</si>
  <si>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</si>
  <si>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</si>
  <si>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</si>
  <si>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</si>
  <si>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</si>
  <si>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</si>
  <si>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</si>
  <si>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</si>
  <si>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</si>
  <si>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</si>
  <si>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</si>
  <si>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</si>
  <si>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</si>
  <si>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</si>
  <si>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</si>
  <si>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</si>
  <si>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</si>
  <si>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</si>
  <si>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</si>
  <si>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</si>
  <si>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</si>
  <si>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</si>
  <si>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</si>
  <si>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</si>
  <si>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</si>
  <si>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</si>
  <si>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</si>
  <si>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</si>
  <si>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</si>
  <si>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</si>
  <si>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</si>
  <si>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</si>
  <si>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</si>
  <si>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</si>
  <si>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</si>
  <si>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</si>
  <si>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</si>
  <si>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</si>
  <si>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</si>
  <si>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</si>
  <si>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</si>
  <si>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</si>
  <si>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</si>
  <si>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</si>
  <si>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</si>
  <si>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</si>
  <si>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</si>
  <si>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</si>
  <si>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</si>
  <si>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</si>
  <si>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</si>
  <si>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</si>
  <si>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</si>
  <si>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</si>
  <si>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</si>
  <si>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</si>
  <si>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</si>
  <si>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</si>
  <si>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</si>
  <si>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</si>
  <si>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</si>
  <si>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</si>
  <si>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</si>
  <si>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</si>
  <si>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</si>
  <si>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</si>
  <si>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</si>
  <si>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</si>
  <si>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</si>
  <si>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</si>
  <si>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</si>
  <si>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</si>
  <si>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</si>
  <si>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</si>
  <si>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</si>
  <si>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</si>
  <si>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</si>
  <si>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</si>
  <si>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</si>
  <si>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</si>
  <si>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</si>
  <si>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</si>
  <si>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</si>
  <si>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</si>
  <si>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</si>
  <si>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</si>
  <si>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</si>
  <si>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</si>
  <si>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</si>
  <si>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</si>
  <si>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</si>
  <si>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</si>
  <si>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</si>
  <si>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</si>
  <si>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</si>
  <si>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</si>
  <si>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</si>
  <si>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</si>
  <si>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</si>
  <si>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</si>
  <si>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</si>
  <si>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</si>
  <si>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</si>
  <si>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</si>
  <si>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</si>
  <si>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</si>
  <si>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</si>
  <si>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</si>
  <si>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</si>
  <si>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</si>
  <si>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</si>
  <si>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</si>
  <si>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</si>
  <si>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</si>
  <si>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</si>
  <si>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</si>
  <si>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</si>
  <si>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</si>
  <si>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</si>
  <si>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</si>
  <si>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</si>
  <si>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</si>
  <si>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</si>
  <si>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</si>
  <si>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</si>
  <si>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</si>
  <si>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</si>
  <si>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</si>
  <si>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</si>
  <si>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</si>
  <si>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</si>
  <si>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</si>
  <si>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</si>
  <si>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</si>
  <si>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</si>
  <si>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</si>
  <si>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</si>
  <si>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</si>
  <si>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</si>
  <si>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</si>
  <si>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</si>
  <si>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</si>
  <si>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</si>
  <si>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</si>
  <si>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</si>
  <si>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</si>
  <si>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</si>
  <si>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</si>
  <si>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</si>
  <si>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</si>
  <si>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</si>
  <si>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</si>
  <si>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</si>
  <si>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</si>
  <si>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</si>
  <si>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</si>
  <si>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</si>
  <si>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</si>
  <si>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</si>
  <si>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</si>
  <si>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</si>
  <si>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</si>
  <si>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</si>
  <si>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</si>
  <si>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</si>
  <si>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</si>
  <si>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</si>
  <si>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</si>
  <si>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</si>
  <si>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</si>
  <si>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</si>
  <si>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</si>
  <si>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</si>
  <si>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</si>
  <si>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</si>
  <si>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</si>
  <si>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</si>
  <si>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</si>
  <si>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</si>
  <si>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</si>
  <si>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</si>
  <si>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</si>
  <si>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</si>
  <si>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</si>
  <si>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</si>
  <si>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</si>
  <si>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</si>
  <si>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</si>
  <si>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</si>
  <si>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</si>
  <si>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</si>
  <si>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</si>
  <si>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</si>
  <si>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</si>
  <si>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</si>
  <si>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</si>
  <si>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</si>
  <si>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</si>
  <si>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</si>
  <si>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</si>
  <si>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</si>
  <si>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</si>
  <si>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</si>
  <si>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</si>
  <si>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</si>
  <si>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</si>
  <si>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</si>
  <si>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</si>
  <si>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</si>
  <si>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</si>
  <si>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</si>
  <si>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</si>
  <si>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</si>
  <si>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</si>
  <si>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</si>
  <si>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</si>
  <si>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</si>
  <si>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</si>
  <si>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</si>
  <si>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</si>
  <si>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</si>
  <si>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</si>
  <si>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</si>
  <si>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</si>
  <si>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</si>
  <si>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</si>
  <si>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</si>
  <si>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</si>
  <si>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</si>
  <si>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</si>
  <si>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</si>
  <si>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</si>
  <si>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</si>
  <si>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</si>
  <si>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</si>
  <si>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</si>
  <si>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</si>
  <si>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</si>
  <si>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</si>
  <si>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</si>
  <si>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</si>
  <si>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</si>
  <si>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</si>
  <si>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</si>
  <si>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</si>
  <si>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</si>
  <si>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</si>
  <si>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</si>
  <si>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</si>
  <si>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</si>
  <si>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</si>
  <si>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</si>
  <si>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</si>
  <si>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</si>
  <si>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</si>
  <si>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</si>
  <si>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</si>
  <si>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</si>
  <si>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</si>
  <si>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</si>
  <si>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</si>
  <si>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</si>
  <si>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</si>
  <si>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</si>
  <si>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</si>
  <si>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</si>
  <si>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</si>
  <si>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</si>
  <si>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</si>
  <si>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</si>
  <si>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</si>
  <si>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</si>
  <si>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</si>
  <si>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</si>
  <si>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</si>
  <si>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</si>
  <si>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</si>
  <si>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</si>
  <si>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</si>
  <si>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</si>
  <si>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</si>
  <si>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</si>
  <si>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</si>
  <si>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</si>
  <si>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</si>
  <si>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</si>
  <si>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</si>
  <si>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</si>
  <si>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</si>
  <si>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</si>
  <si>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</si>
  <si>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</si>
  <si>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</si>
  <si>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</si>
  <si>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</si>
  <si>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</si>
  <si>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</si>
  <si>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</si>
  <si>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</si>
  <si>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</si>
  <si>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</si>
  <si>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</si>
  <si>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</si>
  <si>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</si>
  <si>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</si>
  <si>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</si>
  <si>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</si>
  <si>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</si>
  <si>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</si>
  <si>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</si>
  <si>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</si>
  <si>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</si>
  <si>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</si>
  <si>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</si>
  <si>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</si>
  <si>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</si>
  <si>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</si>
  <si>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</si>
  <si>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</si>
  <si>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</si>
  <si>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</si>
  <si>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</si>
  <si>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</si>
  <si>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</si>
  <si>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</si>
  <si>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</si>
  <si>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</si>
  <si>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</si>
  <si>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</si>
  <si>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</si>
  <si>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</si>
  <si>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</si>
  <si>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</si>
  <si>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</si>
  <si>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</si>
  <si>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</si>
  <si>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</si>
  <si>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</si>
  <si>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</si>
  <si>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</si>
  <si>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</si>
  <si>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</si>
  <si>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</si>
  <si>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</si>
  <si>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</si>
  <si>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</si>
  <si>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</si>
  <si>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</si>
  <si>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</si>
  <si>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</si>
  <si>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</si>
  <si>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</si>
  <si>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</si>
  <si>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</si>
  <si>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</si>
  <si>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</si>
  <si>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</si>
  <si>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</si>
  <si>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</si>
  <si>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</si>
  <si>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</si>
  <si>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</si>
  <si>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</si>
  <si>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</si>
  <si>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</si>
  <si>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</si>
  <si>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</si>
  <si>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</si>
  <si>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</si>
  <si>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</si>
  <si>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</si>
  <si>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</si>
  <si>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</si>
  <si>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</si>
  <si>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</si>
  <si>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</si>
  <si>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</si>
  <si>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</si>
  <si>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</si>
  <si>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</si>
  <si>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</si>
  <si>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</si>
  <si>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</si>
  <si>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</si>
  <si>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</si>
  <si>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</si>
  <si>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</si>
  <si>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</si>
  <si>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</si>
  <si>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</si>
  <si>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</si>
  <si>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</si>
  <si>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</si>
  <si>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</si>
  <si>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</si>
  <si>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</si>
  <si>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</si>
  <si>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</si>
  <si>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</si>
  <si>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</si>
  <si>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</si>
  <si>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</si>
  <si>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</si>
  <si>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</si>
  <si>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</si>
  <si>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</si>
  <si>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</si>
  <si>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</si>
  <si>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</si>
  <si>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</si>
  <si>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</si>
  <si>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</si>
  <si>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</si>
  <si>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</si>
  <si>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</si>
  <si>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</si>
  <si>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</si>
  <si>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</si>
  <si>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</si>
  <si>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</si>
  <si>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</si>
  <si>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</si>
  <si>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</si>
  <si>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</si>
  <si>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</si>
  <si>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</si>
  <si>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</si>
  <si>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</si>
  <si>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</si>
  <si>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</si>
  <si>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</si>
  <si>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</si>
  <si>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</si>
  <si>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</si>
  <si>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</si>
  <si>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</si>
  <si>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</si>
  <si>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</si>
  <si>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</si>
  <si>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</si>
  <si>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</si>
  <si>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</si>
  <si>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</si>
  <si>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</si>
  <si>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</si>
  <si>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</si>
  <si>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</si>
  <si>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</si>
  <si>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</si>
  <si>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</si>
  <si>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</si>
  <si>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</si>
  <si>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</si>
  <si>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</si>
  <si>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</si>
  <si>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</si>
  <si>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</si>
  <si>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</si>
  <si>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</si>
  <si>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</si>
  <si>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</si>
  <si>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</si>
  <si>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</si>
  <si>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</si>
  <si>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</si>
  <si>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</si>
  <si>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</si>
  <si>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</si>
  <si>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</si>
  <si>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</si>
  <si>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</si>
  <si>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</si>
  <si>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</si>
  <si>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</si>
  <si>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</si>
  <si>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</si>
  <si>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</si>
  <si>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</si>
  <si>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</si>
  <si>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</si>
  <si>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</si>
  <si>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</si>
  <si>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</si>
  <si>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</si>
  <si>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</si>
  <si>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</si>
  <si>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</si>
  <si>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</si>
  <si>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</si>
  <si>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</si>
  <si>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</si>
  <si>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</si>
  <si>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</si>
  <si>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</si>
  <si>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</si>
  <si>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</si>
  <si>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</si>
  <si>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</si>
  <si>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</si>
  <si>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</si>
  <si>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</si>
  <si>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</si>
  <si>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</si>
  <si>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</si>
  <si>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</si>
  <si>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</si>
  <si>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</si>
  <si>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</si>
  <si>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</si>
  <si>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</si>
  <si>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</si>
  <si>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</si>
  <si>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</si>
  <si>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</si>
  <si>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</si>
  <si>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</si>
  <si>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</si>
  <si>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</si>
  <si>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</si>
  <si>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</si>
  <si>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</si>
  <si>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</si>
  <si>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</si>
  <si>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</si>
  <si>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</si>
  <si>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</si>
  <si>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</si>
  <si>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</si>
  <si>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</si>
  <si>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</si>
  <si>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</si>
  <si>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</si>
  <si>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</si>
  <si>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</si>
  <si>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</si>
  <si>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</si>
  <si>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</si>
  <si>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</si>
  <si>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</si>
  <si>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</si>
  <si>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</si>
  <si>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</si>
  <si>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</si>
  <si>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</si>
  <si>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</si>
  <si>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</si>
  <si>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</si>
  <si>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</si>
  <si>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</si>
  <si>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</si>
  <si>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</si>
  <si>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</si>
  <si>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</si>
  <si>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</si>
  <si>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</si>
  <si>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</si>
  <si>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</si>
  <si>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</si>
  <si>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</si>
  <si>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</si>
  <si>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</si>
  <si>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</si>
  <si>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</si>
  <si>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</si>
  <si>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</si>
  <si>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</si>
  <si>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</si>
  <si>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</si>
  <si>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</si>
  <si>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</si>
  <si>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</si>
  <si>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</si>
  <si>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</si>
  <si>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</si>
  <si>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</si>
  <si>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</si>
  <si>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</si>
  <si>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</si>
  <si>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</si>
  <si>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</si>
  <si>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</si>
  <si>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</si>
  <si>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</si>
  <si>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</si>
  <si>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</si>
  <si>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</si>
  <si>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</si>
  <si>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</si>
  <si>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</si>
  <si>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</si>
  <si>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</si>
  <si>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</si>
  <si>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</si>
  <si>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</si>
  <si>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</si>
  <si>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</si>
  <si>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</si>
  <si>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</si>
  <si>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</si>
  <si>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</si>
  <si>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</si>
  <si>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</si>
  <si>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</si>
  <si>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</si>
  <si>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</si>
  <si>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</si>
  <si>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</si>
  <si>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</si>
  <si>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</si>
  <si>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</si>
  <si>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</si>
  <si>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</si>
  <si>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</si>
  <si>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</si>
  <si>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</si>
  <si>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</si>
  <si>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</si>
  <si>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</si>
  <si>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</si>
  <si>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</si>
  <si>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</si>
  <si>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</si>
  <si>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</si>
  <si>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</si>
  <si>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</si>
  <si>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</si>
  <si>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</si>
  <si>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</si>
  <si>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</si>
  <si>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</si>
  <si>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</si>
  <si>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</si>
  <si>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</si>
  <si>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</si>
  <si>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</si>
  <si>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</si>
  <si>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</si>
  <si>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</si>
  <si>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</si>
  <si>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</si>
  <si>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</si>
  <si>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</si>
  <si>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</si>
  <si>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</si>
  <si>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</si>
  <si>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</si>
  <si>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</si>
  <si>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</si>
  <si>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</si>
  <si>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</si>
  <si>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</si>
  <si>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</si>
  <si>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</si>
  <si>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</si>
  <si>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</si>
  <si>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</si>
  <si>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</si>
  <si>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</si>
  <si>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</si>
  <si>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</si>
  <si>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</si>
  <si>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</si>
  <si>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</si>
  <si>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</si>
  <si>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</si>
  <si>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</si>
  <si>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</si>
  <si>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</si>
  <si>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</si>
  <si>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</si>
  <si>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</si>
  <si>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</si>
  <si>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</si>
  <si>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</si>
  <si>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</si>
  <si>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</si>
  <si>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</si>
  <si>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</si>
  <si>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</si>
  <si>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</si>
  <si>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</si>
  <si>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</si>
  <si>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</si>
  <si>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</si>
  <si>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</si>
  <si>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</si>
  <si>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</si>
  <si>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</si>
  <si>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</si>
  <si>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</si>
  <si>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</si>
  <si>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</si>
  <si>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</si>
  <si>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</si>
  <si>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</si>
  <si>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</si>
  <si>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</si>
  <si>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</si>
  <si>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</si>
  <si>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</si>
  <si>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</si>
  <si>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</si>
  <si>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</si>
  <si>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</si>
  <si>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</si>
  <si>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</si>
  <si>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</si>
  <si>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</si>
  <si>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</si>
  <si>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</si>
  <si>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</si>
  <si>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</si>
  <si>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</si>
  <si>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</si>
  <si>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</si>
  <si>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</si>
  <si>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</si>
  <si>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</si>
  <si>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</si>
  <si>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</si>
  <si>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</si>
  <si>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</si>
  <si>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</si>
  <si>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</si>
  <si>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</si>
  <si>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</si>
  <si>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</si>
  <si>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</si>
  <si>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</si>
  <si>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</si>
  <si>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</si>
  <si>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</si>
  <si>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</si>
  <si>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</si>
  <si>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</si>
  <si>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</si>
  <si>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</si>
  <si>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</si>
  <si>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</si>
  <si>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</si>
  <si>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</si>
  <si>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</si>
  <si>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</si>
  <si>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</si>
  <si>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</si>
  <si>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</si>
  <si>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</si>
  <si>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</si>
  <si>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</si>
  <si>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</si>
  <si>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</si>
  <si>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</si>
  <si>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</si>
  <si>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</si>
  <si>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</si>
  <si>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</si>
  <si>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</si>
  <si>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</si>
  <si>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</si>
  <si>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</si>
  <si>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</si>
  <si>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</si>
  <si>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</si>
  <si>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</si>
  <si>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</si>
  <si>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</si>
  <si>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</si>
  <si>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</si>
  <si>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</si>
  <si>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</si>
  <si>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</si>
  <si>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</si>
  <si>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</si>
  <si>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</si>
  <si>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</si>
  <si>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</si>
  <si>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</si>
  <si>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</si>
  <si>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</si>
  <si>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</si>
  <si>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</si>
  <si>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</si>
  <si>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</si>
  <si>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</si>
  <si>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</si>
  <si>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</si>
  <si>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</si>
  <si>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</si>
  <si>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</si>
  <si>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</si>
  <si>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</si>
  <si>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</si>
  <si>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</si>
  <si>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</si>
  <si>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</si>
  <si>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</si>
  <si>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</si>
  <si>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</si>
  <si>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</si>
  <si>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</si>
  <si>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</si>
  <si>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</si>
  <si>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</si>
  <si>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</si>
  <si>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</si>
  <si>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</si>
  <si>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</si>
  <si>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</si>
  <si>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</si>
  <si>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</si>
  <si>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</si>
  <si>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</si>
  <si>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</si>
  <si>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</si>
  <si>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</si>
  <si>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</si>
  <si>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</si>
  <si>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</si>
  <si>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</si>
  <si>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</si>
  <si>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</si>
  <si>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</si>
  <si>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</si>
  <si>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</si>
  <si>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</si>
  <si>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</si>
  <si>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</si>
  <si>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</si>
  <si>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</si>
  <si>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</si>
  <si>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</si>
  <si>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</si>
  <si>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</si>
  <si>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</si>
  <si>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</si>
  <si>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</si>
  <si>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</si>
  <si>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</si>
  <si>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</si>
  <si>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</si>
  <si>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</si>
  <si>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</si>
  <si>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</si>
  <si>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</si>
  <si>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</si>
  <si>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</si>
  <si>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</si>
  <si>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</si>
  <si>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</si>
  <si>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</si>
  <si>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</si>
  <si>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</si>
  <si>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</si>
  <si>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</si>
  <si>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</si>
  <si>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</si>
  <si>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</si>
  <si>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</si>
  <si>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</si>
  <si>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</si>
  <si>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</si>
  <si>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</si>
  <si>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</si>
  <si>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</si>
  <si>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</si>
  <si>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</si>
  <si>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</si>
  <si>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</si>
  <si>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</si>
  <si>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</si>
  <si>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</si>
  <si>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</si>
  <si>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</si>
  <si>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</si>
  <si>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</si>
  <si>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</si>
  <si>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</si>
  <si>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</si>
  <si>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</si>
  <si>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</si>
  <si>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</si>
  <si>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</si>
  <si>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</si>
  <si>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</si>
  <si>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</si>
  <si>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</si>
  <si>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</si>
  <si>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</si>
  <si>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</si>
  <si>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</si>
  <si>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</si>
  <si>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</si>
  <si>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</si>
  <si>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</si>
  <si>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</si>
  <si>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</si>
  <si>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</si>
  <si>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</si>
  <si>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</si>
  <si>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</si>
  <si>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</si>
  <si>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</si>
  <si>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</si>
  <si>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</si>
  <si>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</si>
  <si>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</si>
  <si>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</si>
  <si>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</si>
  <si>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</si>
  <si>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</si>
  <si>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</si>
  <si>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</si>
  <si>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</si>
  <si>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</si>
  <si>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</si>
  <si>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</si>
  <si>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</si>
  <si>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</si>
  <si>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</si>
  <si>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</si>
  <si>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</si>
  <si>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</si>
  <si>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</si>
  <si>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</si>
  <si>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</si>
  <si>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</si>
  <si>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</si>
  <si>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</si>
  <si>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</si>
  <si>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</si>
  <si>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</si>
  <si>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</si>
  <si>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</si>
  <si>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</si>
  <si>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</si>
  <si>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</si>
  <si>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</si>
  <si>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</si>
  <si>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</si>
  <si>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</si>
  <si>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</si>
  <si>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</si>
  <si>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</si>
  <si>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</si>
  <si>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</si>
  <si>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</si>
  <si>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</si>
  <si>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</si>
  <si>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</si>
  <si>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</si>
  <si>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</si>
  <si>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</si>
  <si>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</si>
  <si>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</si>
  <si>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</si>
  <si>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</si>
  <si>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</si>
  <si>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</si>
  <si>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</si>
  <si>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</si>
  <si>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</si>
  <si>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</si>
  <si>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</si>
  <si>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</si>
  <si>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</si>
  <si>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</si>
  <si>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</si>
  <si>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</si>
  <si>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</si>
  <si>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</si>
  <si>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</si>
  <si>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</si>
  <si>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</si>
  <si>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</si>
  <si>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</si>
  <si>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</si>
  <si>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</si>
  <si>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</si>
  <si>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</si>
  <si>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</si>
  <si>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</si>
  <si>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</si>
  <si>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</si>
  <si>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</si>
  <si>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</si>
  <si>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</si>
  <si>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</si>
  <si>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</si>
  <si>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</si>
  <si>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</si>
  <si>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</si>
  <si>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</si>
  <si>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</si>
  <si>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</si>
  <si>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</si>
  <si>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</si>
  <si>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</si>
  <si>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</si>
  <si>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</si>
  <si>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</si>
  <si>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</si>
  <si>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</si>
  <si>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</si>
  <si>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</si>
  <si>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</si>
  <si>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</si>
  <si>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</si>
  <si>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</si>
  <si>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</si>
  <si>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</si>
  <si>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</si>
  <si>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</si>
  <si>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</si>
  <si>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</si>
  <si>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</si>
  <si>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</si>
  <si>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</si>
  <si>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</si>
  <si>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</si>
  <si>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</si>
  <si>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</si>
  <si>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</si>
  <si>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</si>
  <si>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</si>
  <si>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</si>
  <si>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</si>
  <si>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</si>
  <si>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</si>
  <si>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</si>
  <si>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</si>
  <si>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</si>
  <si>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</si>
  <si>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</si>
  <si>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</si>
  <si>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</si>
  <si>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</si>
  <si>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</si>
  <si>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</si>
  <si>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</si>
  <si>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</si>
  <si>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</si>
  <si>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</si>
  <si>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</si>
  <si>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</si>
  <si>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</si>
  <si>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</si>
  <si>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</si>
  <si>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</si>
  <si>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</si>
  <si>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</si>
  <si>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</si>
  <si>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</si>
  <si>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</si>
  <si>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</si>
  <si>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</si>
  <si>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</si>
  <si>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</si>
  <si>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</si>
  <si>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</si>
  <si>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</si>
  <si>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</si>
  <si>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</si>
  <si>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</si>
  <si>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</si>
  <si>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</si>
  <si>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</si>
  <si>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</si>
  <si>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</si>
  <si>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</si>
  <si>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</si>
  <si>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</si>
  <si>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</si>
  <si>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</si>
  <si>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</si>
  <si>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</si>
  <si>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</si>
  <si>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</si>
  <si>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</si>
  <si>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</si>
  <si>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</si>
  <si>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</si>
  <si>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</si>
  <si>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</si>
  <si>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</si>
  <si>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</si>
  <si>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</si>
  <si>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</si>
  <si>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</si>
  <si>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</si>
  <si>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</si>
  <si>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</si>
  <si>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</si>
  <si>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</si>
  <si>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</si>
  <si>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</si>
  <si>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</si>
  <si>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</si>
  <si>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</si>
  <si>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</si>
  <si>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</si>
  <si>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</si>
  <si>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</si>
  <si>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</si>
  <si>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</si>
  <si>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</si>
  <si>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</si>
  <si>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</si>
  <si>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</si>
  <si>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</si>
  <si>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</si>
  <si>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</si>
  <si>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</si>
  <si>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</si>
  <si>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</si>
  <si>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</si>
  <si>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</si>
  <si>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</si>
  <si>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</si>
  <si>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</si>
  <si>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</si>
  <si>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</si>
  <si>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</si>
  <si>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</si>
  <si>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</si>
  <si>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</si>
  <si>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</si>
  <si>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</si>
  <si>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</si>
  <si>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</si>
  <si>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</si>
  <si>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</si>
  <si>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</si>
  <si>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</si>
  <si>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</si>
  <si>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</si>
  <si>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</si>
  <si>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</si>
  <si>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</si>
  <si>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</si>
  <si>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</si>
  <si>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</si>
  <si>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</si>
  <si>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</si>
  <si>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</si>
  <si>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</si>
  <si>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</si>
  <si>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</si>
  <si>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</si>
  <si>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</si>
  <si>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</si>
  <si>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</si>
  <si>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</si>
  <si>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</si>
  <si>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</si>
  <si>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</si>
  <si>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</si>
  <si>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</si>
  <si>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</si>
  <si>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</si>
  <si>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</si>
  <si>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</si>
  <si>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</si>
  <si>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</si>
  <si>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</si>
  <si>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</si>
  <si>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</si>
  <si>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</si>
  <si>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</si>
  <si>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</si>
  <si>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</si>
  <si>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</si>
  <si>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</si>
  <si>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</si>
  <si>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</si>
  <si>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</si>
  <si>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</si>
  <si>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</si>
  <si>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</si>
  <si>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</si>
  <si>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</si>
  <si>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</si>
  <si>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</si>
  <si>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</si>
  <si>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</si>
  <si>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</si>
  <si>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</si>
  <si>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</si>
  <si>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</si>
  <si>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</si>
  <si>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</si>
  <si>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</si>
  <si>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</si>
  <si>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</si>
  <si>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</si>
  <si>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</si>
  <si>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</si>
  <si>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</si>
  <si>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</si>
  <si>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</si>
  <si>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</si>
  <si>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</si>
  <si>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</si>
  <si>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</si>
  <si>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</si>
  <si>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</si>
  <si>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</si>
  <si>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</si>
  <si>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</si>
  <si>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</si>
  <si>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</si>
  <si>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</si>
  <si>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</si>
  <si>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</si>
  <si>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</si>
  <si>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</si>
  <si>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</si>
  <si>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</si>
  <si>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</si>
  <si>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</si>
  <si>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</si>
  <si>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</si>
  <si>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</si>
  <si>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</si>
  <si>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</si>
  <si>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</si>
  <si>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</si>
  <si>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</si>
  <si>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</si>
  <si>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</si>
  <si>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</si>
  <si>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</si>
  <si>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</si>
  <si>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</si>
  <si>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</si>
  <si>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</si>
  <si>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</si>
  <si>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</si>
  <si>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</si>
  <si>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</si>
  <si>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</si>
  <si>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</si>
  <si>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</si>
  <si>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</si>
  <si>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</si>
  <si>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</si>
  <si>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</si>
  <si>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</si>
  <si>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</si>
  <si>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</si>
  <si>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</si>
  <si>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</si>
  <si>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</si>
  <si>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</si>
  <si>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</si>
  <si>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</si>
  <si>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</si>
  <si>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</si>
  <si>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</si>
  <si>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</si>
  <si>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</si>
  <si>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</si>
  <si>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</si>
  <si>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</si>
  <si>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</si>
  <si>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</si>
  <si>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</si>
  <si>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</si>
  <si>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</si>
  <si>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</si>
  <si>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</si>
  <si>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</si>
  <si>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</si>
  <si>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</si>
  <si>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</si>
  <si>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</si>
  <si>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</si>
  <si>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</si>
  <si>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</si>
  <si>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</si>
  <si>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</si>
  <si>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</si>
  <si>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</si>
  <si>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</si>
  <si>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</si>
  <si>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</si>
  <si>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</si>
  <si>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</si>
  <si>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</si>
  <si>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</si>
  <si>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</si>
  <si>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</si>
  <si>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</si>
  <si>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</si>
  <si>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</si>
  <si>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</si>
  <si>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</si>
  <si>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</si>
  <si>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</si>
  <si>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</si>
  <si>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</si>
  <si>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</si>
  <si>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</si>
  <si>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</si>
  <si>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</si>
  <si>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</si>
  <si>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</si>
  <si>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</si>
  <si>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</si>
  <si>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</si>
  <si>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</si>
  <si>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</si>
  <si>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</si>
  <si>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</si>
  <si>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</si>
  <si>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</si>
  <si>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</si>
  <si>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</si>
  <si>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</si>
  <si>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</si>
  <si>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</si>
  <si>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</si>
  <si>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</si>
  <si>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</si>
  <si>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</si>
  <si>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</si>
  <si>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</si>
  <si>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</si>
  <si>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</si>
  <si>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</si>
  <si>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</si>
  <si>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</si>
  <si>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</si>
  <si>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</si>
  <si>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</si>
  <si>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</si>
  <si>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</si>
  <si>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</si>
  <si>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</si>
  <si>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</si>
  <si>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</si>
  <si>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</si>
  <si>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</si>
  <si>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</si>
  <si>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</si>
  <si>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</si>
  <si>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</si>
  <si>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</si>
  <si>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</si>
  <si>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</si>
  <si>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</si>
  <si>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</si>
  <si>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</si>
  <si>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</si>
  <si>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</si>
  <si>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</si>
  <si>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</si>
  <si>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</si>
  <si>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</si>
  <si>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</si>
  <si>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</si>
  <si>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</si>
  <si>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</si>
  <si>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</si>
  <si>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</si>
  <si>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</si>
  <si>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</si>
  <si>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</si>
  <si>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</si>
  <si>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</si>
  <si>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</si>
  <si>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</si>
  <si>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</si>
  <si>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</si>
  <si>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</si>
  <si>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</si>
  <si>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</si>
  <si>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</si>
  <si>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</si>
  <si>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</si>
  <si>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</si>
  <si>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</si>
  <si>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</si>
  <si>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</si>
  <si>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</si>
  <si>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</si>
  <si>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</si>
  <si>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</si>
  <si>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</si>
  <si>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</si>
  <si>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</si>
  <si>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</si>
  <si>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</si>
  <si>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</si>
  <si>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</si>
  <si>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</si>
  <si>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</si>
  <si>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</si>
  <si>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</si>
  <si>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</si>
  <si>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</si>
  <si>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</si>
  <si>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</si>
  <si>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</si>
  <si>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</si>
  <si>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</si>
  <si>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</si>
  <si>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</si>
  <si>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</si>
  <si>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</si>
  <si>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</si>
  <si>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</si>
  <si>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</si>
  <si>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</si>
  <si>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</si>
  <si>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</si>
  <si>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</si>
  <si>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</si>
  <si>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</si>
  <si>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</si>
  <si>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</si>
  <si>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</si>
  <si>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</si>
  <si>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</si>
  <si>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</si>
  <si>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</si>
  <si>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</si>
  <si>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</si>
  <si>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</si>
  <si>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</si>
  <si>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</si>
  <si>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</si>
  <si>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</si>
  <si>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</si>
  <si>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</si>
  <si>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</si>
  <si>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</si>
  <si>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</si>
  <si>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</si>
  <si>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</si>
  <si>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</si>
  <si>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</si>
  <si>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</si>
  <si>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</si>
  <si>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</si>
  <si>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</si>
  <si>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</si>
  <si>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</si>
  <si>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</si>
  <si>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</si>
  <si>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</si>
  <si>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</si>
  <si>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</si>
  <si>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</si>
  <si>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</si>
  <si>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</si>
  <si>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</si>
  <si>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</si>
  <si>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</si>
  <si>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</si>
  <si>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</si>
  <si>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</si>
  <si>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</si>
  <si>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</si>
  <si>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</si>
  <si>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</si>
  <si>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</si>
  <si>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</si>
  <si>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</si>
  <si>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</si>
  <si>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</si>
  <si>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</si>
  <si>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</si>
  <si>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</si>
  <si>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</si>
  <si>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</si>
  <si>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</si>
  <si>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</si>
  <si>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</si>
  <si>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</si>
  <si>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</si>
  <si>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</si>
  <si>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</si>
  <si>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</si>
  <si>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</si>
  <si>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</si>
  <si>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</si>
  <si>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</si>
  <si>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</si>
  <si>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</si>
  <si>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</si>
  <si>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</si>
  <si>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</si>
  <si>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</si>
  <si>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</si>
  <si>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</si>
  <si>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</si>
  <si>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</si>
  <si>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</si>
  <si>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</si>
  <si>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</si>
  <si>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</si>
  <si>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</si>
  <si>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</si>
  <si>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</si>
  <si>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</si>
  <si>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</si>
  <si>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</si>
  <si>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</si>
  <si>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</si>
  <si>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</si>
  <si>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</si>
  <si>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</si>
  <si>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</si>
  <si>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</si>
  <si>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</si>
  <si>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</si>
  <si>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</si>
  <si>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</si>
  <si>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</si>
  <si>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</si>
  <si>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</si>
  <si>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</si>
  <si>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</si>
  <si>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</si>
  <si>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</si>
  <si>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</si>
  <si>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</si>
  <si>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</si>
  <si>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</si>
  <si>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</si>
  <si>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</si>
  <si>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</si>
  <si>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</si>
  <si>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</si>
  <si>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</si>
  <si>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</si>
  <si>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</si>
  <si>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</si>
  <si>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</si>
  <si>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</si>
  <si>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</si>
  <si>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</si>
  <si>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</si>
  <si>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</si>
  <si>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</si>
  <si>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</si>
  <si>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</si>
  <si>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</si>
  <si>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</si>
  <si>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</si>
  <si>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</si>
  <si>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</si>
  <si>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</si>
  <si>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</si>
  <si>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</si>
  <si>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</si>
  <si>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</si>
  <si>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</si>
  <si>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</si>
  <si>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</si>
  <si>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</si>
  <si>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</si>
  <si>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</si>
  <si>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</si>
  <si>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</si>
  <si>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</si>
  <si>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</si>
  <si>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</si>
  <si>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</si>
  <si>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</si>
  <si>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</si>
  <si>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</si>
  <si>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</si>
  <si>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</si>
  <si>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</si>
  <si>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</si>
  <si>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</si>
  <si>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</si>
  <si>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</si>
  <si>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</si>
  <si>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</si>
  <si>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</si>
  <si>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</si>
  <si>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</si>
  <si>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</si>
  <si>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</si>
  <si>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</si>
  <si>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</si>
  <si>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</si>
  <si>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</si>
  <si>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</si>
  <si>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</si>
  <si>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</si>
  <si>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</si>
  <si>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</si>
  <si>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</si>
  <si>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</si>
  <si>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</si>
  <si>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</si>
  <si>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</si>
  <si>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</si>
  <si>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</si>
  <si>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</si>
  <si>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</si>
  <si>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</si>
  <si>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</si>
  <si>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</si>
  <si>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</si>
  <si>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</si>
  <si>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</si>
  <si>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</si>
  <si>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</si>
  <si>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</si>
  <si>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</si>
  <si>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</si>
  <si>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</si>
  <si>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</si>
  <si>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</si>
  <si>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</si>
  <si>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</si>
  <si>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</si>
  <si>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</si>
  <si>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</si>
  <si>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</si>
  <si>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</si>
  <si>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</si>
  <si>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</si>
  <si>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</si>
  <si>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</si>
  <si>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</si>
  <si>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</si>
  <si>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</si>
  <si>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</si>
  <si>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</si>
  <si>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</si>
  <si>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</si>
  <si>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</si>
  <si>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</si>
  <si>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</si>
  <si>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</si>
  <si>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</si>
  <si>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</si>
  <si>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</si>
  <si>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</si>
  <si>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</si>
  <si>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</si>
  <si>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</si>
  <si>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</si>
  <si>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</si>
  <si>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</si>
  <si>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</si>
  <si>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</si>
  <si>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</si>
  <si>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</si>
  <si>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</si>
  <si>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</si>
  <si>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</si>
  <si>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</si>
  <si>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</si>
  <si>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</si>
  <si>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</si>
  <si>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</si>
  <si>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</si>
  <si>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</si>
  <si>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</si>
  <si>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</si>
  <si>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</si>
  <si>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</si>
  <si>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</si>
  <si>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</si>
  <si>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</si>
  <si>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</si>
  <si>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</si>
  <si>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</si>
  <si>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</si>
  <si>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</si>
  <si>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</si>
  <si>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</si>
  <si>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</si>
  <si>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</si>
  <si>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</si>
  <si>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</si>
  <si>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</si>
  <si>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</si>
  <si>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</si>
  <si>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</si>
  <si>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</si>
  <si>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</si>
  <si>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</si>
  <si>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</si>
  <si>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</si>
  <si>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</si>
  <si>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</si>
  <si>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</si>
  <si>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</si>
  <si>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</si>
  <si>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</si>
  <si>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</si>
  <si>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</si>
  <si>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</si>
  <si>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</si>
  <si>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</si>
  <si>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</si>
  <si>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</si>
  <si>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</si>
  <si>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</si>
  <si>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</si>
  <si>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</si>
  <si>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</si>
  <si>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</si>
  <si>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</si>
  <si>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</si>
  <si>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</si>
  <si>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</si>
  <si>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</si>
  <si>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</si>
  <si>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</si>
  <si>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</si>
  <si>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</si>
  <si>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</si>
  <si>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</si>
  <si>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</si>
  <si>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</si>
  <si>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</si>
  <si>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</si>
  <si>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</si>
  <si>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</si>
  <si>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</si>
  <si>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</si>
  <si>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</si>
  <si>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</si>
  <si>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</si>
  <si>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</si>
  <si>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</si>
  <si>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</si>
  <si>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</si>
  <si>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</si>
  <si>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</si>
  <si>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</si>
  <si>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</si>
  <si>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</si>
  <si>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</si>
  <si>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</si>
  <si>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</si>
  <si>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</si>
  <si>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</si>
  <si>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</si>
  <si>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</si>
  <si>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</si>
  <si>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</si>
  <si>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</si>
  <si>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</si>
  <si>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</si>
  <si>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</si>
  <si>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</si>
  <si>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</si>
  <si>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</si>
  <si>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</si>
  <si>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</si>
  <si>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</si>
  <si>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</si>
  <si>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</si>
  <si>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</si>
  <si>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</si>
  <si>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</si>
  <si>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</si>
  <si>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</si>
  <si>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</si>
  <si>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</si>
  <si>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</si>
  <si>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</si>
  <si>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</si>
  <si>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</si>
  <si>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</si>
  <si>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</si>
  <si>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</si>
  <si>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</si>
  <si>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</si>
  <si>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</si>
  <si>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</si>
  <si>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</si>
  <si>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</si>
  <si>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</si>
  <si>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</si>
  <si>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</si>
  <si>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</si>
  <si>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</si>
  <si>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</si>
  <si>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</si>
  <si>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</si>
  <si>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</si>
  <si>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</si>
  <si>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</si>
  <si>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</si>
  <si>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</si>
  <si>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</si>
  <si>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</si>
  <si>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</si>
  <si>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</si>
  <si>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</si>
  <si>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</si>
  <si>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</si>
  <si>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</si>
  <si>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</si>
  <si>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</si>
  <si>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</si>
  <si>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</si>
  <si>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</si>
  <si>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</si>
  <si>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</si>
  <si>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</si>
  <si>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</si>
  <si>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</si>
  <si>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</si>
  <si>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</si>
  <si>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</si>
  <si>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</si>
  <si>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</si>
  <si>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</si>
  <si>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</si>
  <si>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</si>
  <si>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</si>
  <si>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</si>
  <si>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</si>
  <si>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</si>
  <si>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</si>
  <si>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</si>
  <si>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</si>
  <si>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</si>
  <si>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</si>
  <si>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</si>
  <si>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</si>
  <si>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</si>
  <si>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</si>
  <si>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</si>
  <si>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</si>
  <si>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</si>
  <si>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</si>
  <si>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</si>
  <si>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</si>
  <si>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</si>
  <si>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</si>
  <si>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</si>
  <si>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</si>
  <si>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</si>
  <si>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</si>
  <si>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</si>
  <si>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</si>
  <si>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</si>
  <si>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</si>
  <si>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</si>
  <si>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</si>
  <si>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</si>
  <si>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</si>
  <si>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</si>
  <si>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</si>
  <si>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</si>
  <si>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</si>
  <si>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</si>
  <si>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</si>
  <si>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</si>
  <si>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</si>
  <si>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</si>
  <si>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</si>
  <si>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</si>
  <si>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</si>
  <si>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</si>
  <si>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</si>
  <si>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</si>
  <si>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</si>
  <si>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</si>
  <si>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</si>
  <si>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</si>
  <si>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</si>
  <si>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</si>
  <si>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</si>
  <si>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</si>
  <si>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</si>
  <si>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</si>
  <si>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</si>
  <si>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</si>
  <si>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</si>
  <si>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</si>
  <si>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</si>
  <si>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</si>
  <si>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</si>
  <si>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</si>
  <si>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</si>
  <si>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</si>
  <si>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</si>
  <si>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</si>
  <si>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</si>
  <si>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</si>
  <si>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</si>
  <si>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</si>
  <si>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</si>
  <si>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</si>
  <si>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</si>
  <si>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</si>
  <si>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</si>
  <si>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</si>
  <si>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</si>
  <si>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</si>
  <si>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</si>
  <si>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</si>
  <si>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</si>
  <si>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</si>
  <si>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</si>
  <si>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</si>
  <si>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</si>
  <si>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</si>
  <si>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</si>
  <si>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</si>
  <si>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</si>
  <si>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</si>
  <si>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</si>
  <si>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</si>
  <si>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</si>
  <si>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</si>
  <si>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</si>
  <si>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</si>
  <si>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</si>
  <si>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</si>
  <si>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</si>
  <si>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</si>
  <si>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</si>
  <si>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</si>
  <si>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</si>
  <si>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</si>
  <si>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</si>
  <si>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</si>
  <si>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</si>
  <si>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</si>
  <si>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</si>
  <si>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</si>
  <si>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</si>
  <si>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</si>
  <si>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</si>
  <si>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</si>
  <si>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</si>
  <si>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</si>
  <si>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</si>
  <si>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</si>
  <si>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</si>
  <si>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</si>
  <si>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</si>
  <si>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</si>
  <si>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</si>
  <si>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</si>
  <si>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</si>
  <si>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</si>
  <si>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</si>
  <si>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</si>
  <si>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</si>
  <si>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</si>
  <si>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</si>
  <si>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</si>
  <si>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</si>
  <si>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</si>
  <si>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</si>
  <si>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</si>
  <si>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</si>
  <si>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</si>
  <si>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</si>
  <si>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</si>
  <si>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</si>
  <si>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</si>
  <si>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</si>
  <si>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</si>
  <si>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</si>
  <si>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</si>
  <si>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</si>
  <si>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</si>
  <si>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</si>
  <si>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</si>
  <si>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</si>
  <si>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</si>
  <si>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</si>
  <si>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</si>
  <si>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</si>
  <si>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</si>
  <si>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</si>
  <si>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</si>
  <si>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</si>
  <si>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</si>
  <si>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</si>
  <si>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</si>
  <si>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</si>
  <si>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</si>
  <si>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</si>
  <si>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</si>
  <si>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</si>
  <si>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</si>
  <si>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</si>
  <si>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</si>
  <si>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</si>
  <si>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</si>
  <si>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</si>
  <si>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</si>
  <si>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</si>
  <si>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</si>
  <si>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</si>
  <si>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</si>
  <si>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</si>
  <si>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</si>
  <si>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</si>
  <si>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</si>
  <si>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</si>
  <si>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</si>
  <si>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</si>
  <si>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</si>
  <si>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</si>
  <si>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</si>
  <si>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</si>
  <si>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</si>
  <si>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</si>
  <si>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</si>
  <si>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</si>
  <si>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</si>
  <si>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</si>
  <si>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</si>
  <si>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</si>
  <si>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</si>
  <si>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</si>
  <si>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</si>
  <si>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</si>
  <si>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</si>
  <si>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</si>
  <si>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</si>
  <si>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</si>
  <si>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</si>
  <si>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</si>
  <si>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</si>
  <si>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</si>
  <si>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</si>
  <si>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</si>
  <si>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</si>
  <si>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</si>
  <si>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</si>
  <si>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</si>
  <si>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</si>
  <si>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</si>
  <si>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</si>
  <si>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</si>
  <si>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</si>
  <si>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</si>
  <si>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</si>
  <si>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</si>
  <si>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</si>
  <si>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</si>
  <si>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</si>
  <si>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</si>
  <si>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</si>
  <si>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</si>
  <si>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</si>
  <si>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</si>
  <si>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</si>
  <si>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</si>
  <si>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</si>
  <si>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</si>
  <si>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</si>
  <si>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</si>
  <si>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</si>
  <si>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</si>
  <si>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</si>
  <si>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</si>
  <si>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</si>
  <si>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</si>
  <si>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</si>
  <si>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</si>
  <si>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</si>
  <si>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</si>
  <si>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</si>
  <si>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</si>
  <si>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</si>
  <si>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</si>
  <si>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</si>
  <si>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</si>
  <si>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</si>
  <si>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</si>
  <si>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</si>
  <si>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</si>
  <si>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</si>
  <si>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</si>
  <si>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</si>
  <si>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</si>
  <si>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</si>
  <si>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</si>
  <si>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</si>
  <si>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</si>
  <si>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</si>
  <si>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</si>
  <si>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</si>
  <si>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</si>
  <si>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</si>
  <si>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</si>
  <si>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</si>
  <si>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</si>
  <si>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</si>
  <si>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</si>
  <si>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</si>
  <si>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</si>
  <si>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</si>
  <si>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</si>
  <si>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</si>
  <si>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</si>
  <si>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</si>
  <si>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</si>
  <si>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</si>
  <si>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</si>
  <si>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</si>
  <si>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</si>
  <si>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</si>
  <si>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</si>
  <si>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</si>
  <si>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</si>
  <si>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</si>
  <si>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</si>
  <si>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</si>
  <si>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</si>
  <si>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</si>
  <si>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</si>
  <si>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</si>
  <si>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</si>
  <si>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</si>
  <si>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</si>
  <si>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</si>
  <si>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</si>
  <si>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</si>
  <si>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</si>
  <si>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</si>
  <si>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</si>
  <si>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</si>
  <si>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</si>
  <si>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</si>
  <si>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</si>
  <si>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</si>
  <si>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</si>
  <si>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</si>
  <si>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</si>
  <si>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</si>
  <si>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</si>
  <si>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</si>
  <si>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</si>
  <si>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</si>
  <si>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</si>
  <si>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</si>
  <si>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</si>
  <si>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</si>
  <si>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</si>
  <si>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</si>
  <si>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</si>
  <si>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</si>
  <si>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</si>
  <si>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</si>
  <si>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</si>
  <si>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</si>
  <si>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</si>
  <si>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</si>
  <si>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</si>
  <si>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</si>
  <si>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</si>
  <si>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</si>
  <si>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</si>
  <si>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</si>
  <si>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</si>
  <si>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</si>
  <si>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</si>
  <si>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</si>
  <si>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</si>
  <si>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</si>
  <si>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</si>
  <si>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</si>
  <si>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</si>
  <si>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</si>
  <si>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</si>
  <si>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</si>
  <si>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</si>
  <si>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</si>
  <si>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</si>
  <si>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</si>
  <si>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</si>
  <si>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</si>
  <si>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</si>
  <si>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</si>
  <si>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</si>
  <si>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</si>
  <si>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</si>
  <si>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</si>
  <si>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</si>
  <si>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</si>
  <si>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</si>
  <si>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</si>
  <si>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</si>
  <si>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</si>
  <si>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</si>
  <si>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</si>
  <si>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</si>
  <si>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</si>
  <si>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</si>
  <si>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</si>
  <si>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</si>
  <si>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</si>
  <si>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</si>
  <si>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</si>
  <si>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</si>
  <si>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</si>
  <si>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</si>
  <si>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</si>
  <si>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</si>
  <si>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</si>
  <si>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</si>
  <si>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</si>
  <si>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</si>
  <si>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</si>
  <si>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</si>
  <si>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</si>
  <si>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</si>
  <si>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</si>
  <si>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</si>
  <si>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</si>
  <si>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</si>
  <si>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</si>
  <si>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</si>
  <si>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</si>
  <si>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</si>
  <si>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</si>
  <si>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</si>
  <si>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</si>
  <si>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</si>
  <si>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</si>
  <si>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</si>
  <si>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</si>
  <si>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</si>
  <si>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</si>
  <si>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</si>
  <si>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</si>
  <si>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</si>
  <si>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</si>
  <si>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</si>
  <si>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</si>
  <si>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</si>
  <si>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</si>
  <si>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</si>
  <si>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</si>
  <si>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</si>
  <si>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</si>
  <si>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</si>
  <si>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</si>
  <si>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</si>
  <si>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</si>
  <si>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</si>
  <si>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</si>
  <si>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</si>
  <si>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</si>
  <si>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</si>
  <si>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</si>
  <si>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</si>
  <si>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</si>
  <si>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</si>
  <si>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</si>
  <si>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</si>
  <si>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</si>
  <si>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</si>
  <si>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</si>
  <si>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</si>
  <si>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</si>
  <si>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</si>
  <si>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</si>
  <si>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</si>
  <si>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</si>
  <si>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</si>
  <si>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</si>
  <si>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</si>
  <si>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</si>
  <si>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</si>
  <si>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</si>
  <si>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</si>
  <si>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</si>
  <si>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</si>
  <si>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</si>
  <si>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</si>
  <si>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</si>
  <si>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</si>
  <si>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</si>
  <si>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</si>
  <si>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</si>
  <si>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</si>
  <si>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</si>
  <si>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</si>
  <si>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</si>
  <si>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</si>
  <si>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</si>
  <si>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</si>
  <si>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</si>
  <si>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</si>
  <si>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</si>
  <si>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</si>
  <si>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</si>
  <si>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</si>
  <si>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</si>
  <si>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</si>
  <si>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</si>
  <si>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</si>
  <si>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</si>
  <si>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</si>
  <si>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</si>
  <si>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</si>
  <si>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</si>
  <si>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</si>
  <si>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</si>
  <si>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</si>
  <si>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</si>
  <si>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</si>
  <si>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</si>
  <si>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</si>
  <si>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</si>
  <si>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</si>
  <si>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</si>
  <si>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</si>
  <si>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</si>
  <si>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</si>
  <si>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</si>
  <si>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</si>
  <si>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</si>
  <si>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</si>
  <si>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</si>
  <si>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</si>
  <si>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</si>
  <si>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</si>
  <si>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</si>
  <si>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</si>
  <si>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</si>
  <si>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</si>
  <si>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</si>
  <si>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</si>
  <si>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</si>
  <si>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</si>
  <si>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</si>
  <si>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</si>
  <si>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</si>
  <si>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</si>
  <si>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</si>
  <si>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</si>
  <si>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</si>
  <si>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</si>
  <si>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</si>
  <si>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</si>
  <si>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</si>
  <si>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</si>
  <si>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</si>
  <si>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</si>
  <si>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</si>
  <si>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</si>
  <si>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</si>
  <si>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</si>
  <si>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</si>
  <si>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</si>
  <si>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</si>
  <si>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</si>
  <si>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</si>
  <si>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</si>
  <si>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</si>
  <si>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</si>
  <si>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</si>
  <si>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</si>
  <si>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</si>
  <si>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</si>
  <si>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</si>
  <si>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</si>
  <si>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</si>
  <si>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</si>
  <si>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</si>
  <si>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</si>
  <si>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</si>
  <si>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</si>
  <si>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</si>
  <si>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</si>
  <si>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</si>
  <si>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</si>
  <si>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</si>
  <si>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</si>
  <si>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</si>
  <si>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</si>
  <si>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</si>
  <si>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</si>
  <si>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</si>
  <si>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</si>
  <si>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</si>
  <si>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</si>
  <si>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</si>
  <si>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</si>
  <si>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</si>
  <si>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</si>
  <si>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</si>
  <si>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</si>
  <si>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</si>
  <si>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</si>
  <si>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</si>
  <si>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</si>
  <si>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</si>
  <si>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</si>
  <si>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</si>
  <si>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</si>
  <si>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</si>
  <si>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</si>
  <si>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</si>
  <si>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</si>
  <si>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</si>
  <si>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</si>
  <si>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</si>
  <si>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</si>
  <si>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</si>
  <si>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</si>
  <si>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</si>
  <si>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</si>
  <si>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</si>
  <si>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</si>
  <si>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</si>
  <si>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</si>
  <si>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</si>
  <si>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</si>
  <si>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</si>
  <si>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</si>
  <si>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</si>
  <si>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</si>
  <si>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</si>
  <si>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</si>
  <si>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</si>
  <si>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</si>
  <si>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</si>
  <si>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</si>
  <si>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</si>
  <si>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</si>
  <si>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</si>
  <si>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</si>
  <si>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</si>
  <si>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</si>
  <si>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</si>
  <si>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</si>
  <si>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</si>
  <si>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</si>
  <si>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</si>
  <si>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</si>
  <si>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</si>
  <si>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</si>
  <si>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</si>
  <si>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</si>
  <si>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</si>
  <si>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</si>
  <si>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</si>
  <si>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</si>
  <si>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</si>
  <si>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</si>
  <si>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</si>
  <si>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</si>
  <si>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</si>
  <si>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</si>
  <si>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</si>
  <si>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</si>
  <si>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</si>
  <si>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</si>
  <si>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</si>
  <si>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</si>
  <si>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</si>
  <si>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</si>
  <si>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</si>
  <si>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</si>
  <si>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</si>
  <si>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</si>
  <si>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</si>
  <si>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</si>
  <si>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</si>
  <si>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</si>
  <si>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</si>
  <si>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</si>
  <si>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</si>
  <si>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</si>
  <si>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</si>
  <si>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</si>
  <si>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</si>
  <si>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</si>
  <si>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</si>
  <si>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</si>
  <si>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</si>
  <si>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</si>
  <si>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</si>
  <si>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</si>
  <si>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</si>
  <si>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</si>
  <si>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</si>
  <si>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</si>
  <si>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</si>
  <si>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</si>
  <si>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</si>
  <si>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</si>
  <si>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</si>
  <si>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</si>
  <si>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</si>
  <si>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</si>
  <si>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</si>
  <si>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</si>
  <si>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</si>
  <si>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</si>
  <si>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</si>
  <si>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</si>
  <si>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</si>
  <si>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</si>
  <si>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</si>
  <si>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</si>
  <si>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</si>
  <si>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</si>
  <si>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</si>
  <si>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</si>
  <si>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</si>
  <si>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</si>
  <si>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</si>
  <si>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</si>
  <si>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</si>
  <si>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</si>
  <si>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</si>
  <si>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</si>
  <si>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</si>
  <si>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</si>
  <si>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</si>
  <si>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</si>
  <si>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</si>
  <si>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</si>
  <si>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</si>
  <si>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</si>
  <si>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</si>
  <si>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</si>
  <si>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</si>
  <si>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</si>
  <si>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</si>
  <si>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</si>
  <si>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</si>
  <si>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</si>
  <si>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</si>
  <si>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</si>
  <si>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</si>
  <si>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</si>
  <si>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</si>
  <si>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</si>
  <si>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</si>
  <si>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</si>
  <si>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</si>
  <si>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</si>
  <si>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</si>
  <si>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</si>
  <si>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</si>
  <si>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</si>
  <si>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</si>
  <si>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</si>
  <si>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</si>
  <si>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</si>
  <si>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</si>
  <si>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</si>
  <si>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</si>
  <si>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</si>
  <si>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</si>
  <si>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</si>
  <si>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</si>
  <si>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</si>
  <si>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</si>
  <si>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</si>
  <si>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</si>
  <si>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</si>
  <si>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</si>
  <si>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</si>
  <si>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</si>
  <si>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</si>
  <si>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</si>
  <si>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</si>
  <si>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</si>
  <si>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</si>
  <si>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</si>
  <si>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</si>
  <si>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</si>
  <si>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</si>
  <si>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</si>
  <si>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</si>
  <si>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</si>
  <si>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</si>
  <si>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</si>
  <si>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</si>
  <si>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</si>
  <si>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</si>
  <si>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</si>
  <si>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</si>
  <si>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</si>
  <si>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</si>
  <si>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</si>
  <si>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</si>
  <si>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</si>
  <si>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</si>
  <si>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</si>
  <si>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</si>
  <si>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</si>
  <si>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</si>
  <si>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</si>
  <si>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</si>
  <si>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</si>
  <si>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</si>
  <si>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</si>
  <si>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</si>
  <si>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</si>
  <si>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</si>
  <si>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</si>
  <si>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</si>
  <si>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</si>
  <si>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</si>
  <si>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</si>
  <si>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</si>
  <si>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</si>
  <si>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</si>
  <si>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</si>
  <si>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</si>
  <si>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</si>
  <si>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</si>
  <si>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</si>
  <si>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</si>
  <si>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</si>
  <si>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</si>
  <si>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</si>
  <si>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</si>
  <si>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</si>
  <si>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</si>
  <si>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</si>
  <si>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</si>
  <si>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</si>
  <si>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</si>
  <si>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</si>
  <si>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</si>
  <si>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</si>
  <si>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</si>
  <si>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</si>
  <si>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</si>
  <si>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</si>
  <si>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</si>
  <si>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</si>
  <si>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</si>
  <si>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</si>
  <si>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</si>
  <si>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</si>
  <si>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</si>
  <si>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</si>
  <si>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</si>
  <si>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</si>
  <si>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</si>
  <si>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</si>
  <si>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</si>
  <si>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</si>
  <si>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</si>
  <si>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</si>
  <si>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</si>
  <si>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</si>
  <si>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</si>
  <si>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</si>
  <si>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</si>
  <si>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</si>
  <si>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</si>
  <si>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</si>
  <si>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</si>
  <si>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</si>
  <si>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</si>
  <si>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</si>
  <si>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</si>
  <si>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</si>
  <si>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</si>
  <si>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</si>
  <si>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</si>
  <si>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</si>
  <si>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</si>
  <si>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</si>
  <si>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</si>
  <si>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</si>
  <si>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</si>
  <si>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</si>
  <si>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</si>
  <si>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</si>
  <si>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</si>
  <si>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</si>
  <si>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</si>
  <si>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</si>
  <si>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</si>
  <si>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</si>
  <si>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</si>
  <si>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</si>
  <si>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</si>
  <si>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</si>
  <si>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</si>
  <si>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</si>
  <si>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</si>
  <si>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</si>
  <si>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</si>
  <si>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</si>
  <si>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</si>
  <si>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</si>
  <si>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</si>
  <si>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</si>
  <si>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</si>
  <si>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</si>
  <si>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</si>
  <si>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</si>
  <si>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</si>
  <si>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</si>
  <si>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</si>
  <si>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</si>
  <si>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</si>
  <si>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</si>
  <si>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</si>
  <si>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</si>
  <si>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</si>
  <si>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</si>
  <si>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</si>
  <si>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</si>
  <si>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</si>
  <si>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</si>
  <si>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</si>
  <si>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</si>
  <si>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</si>
  <si>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</si>
  <si>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</si>
  <si>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</si>
  <si>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</si>
  <si>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</si>
  <si>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</si>
  <si>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</si>
  <si>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</si>
  <si>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</si>
  <si>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</si>
  <si>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</si>
  <si>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</si>
  <si>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</si>
  <si>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</si>
  <si>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</si>
  <si>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</si>
  <si>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</si>
  <si>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</si>
  <si>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</si>
  <si>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</si>
  <si>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</si>
  <si>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</si>
  <si>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</si>
  <si>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</si>
  <si>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</si>
  <si>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</si>
  <si>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</si>
  <si>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</si>
  <si>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</si>
  <si>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</si>
  <si>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</si>
  <si>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</si>
  <si>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</si>
  <si>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</si>
  <si>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</si>
  <si>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</si>
  <si>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</si>
  <si>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</si>
  <si>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</si>
  <si>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</si>
  <si>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</si>
  <si>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</si>
  <si>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</si>
  <si>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</si>
  <si>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</si>
  <si>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</si>
  <si>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</si>
  <si>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</si>
  <si>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</si>
  <si>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</si>
  <si>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</si>
  <si>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</si>
  <si>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</si>
  <si>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</si>
  <si>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</si>
  <si>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</si>
  <si>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</si>
  <si>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</si>
  <si>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</si>
  <si>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</si>
  <si>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</si>
  <si>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</si>
  <si>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</si>
  <si>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</si>
  <si>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</si>
  <si>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</si>
  <si>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</si>
  <si>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</si>
  <si>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</si>
  <si>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</si>
  <si>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</si>
  <si>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</si>
  <si>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</si>
  <si>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</si>
  <si>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</si>
  <si>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</si>
  <si>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</si>
  <si>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</si>
  <si>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</si>
  <si>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</si>
  <si>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</si>
  <si>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</si>
  <si>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</si>
  <si>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</si>
  <si>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</si>
  <si>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</si>
  <si>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</si>
  <si>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</si>
  <si>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</si>
  <si>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</si>
  <si>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</si>
  <si>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</si>
  <si>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</si>
  <si>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</si>
  <si>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</si>
  <si>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</si>
  <si>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</si>
  <si>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</si>
  <si>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</si>
  <si>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</si>
  <si>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</si>
  <si>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</si>
  <si>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</si>
  <si>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</si>
  <si>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</si>
  <si>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</si>
  <si>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</si>
  <si>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</si>
  <si>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</si>
  <si>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</si>
  <si>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</si>
  <si>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</si>
  <si>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</si>
  <si>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</si>
  <si>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</si>
  <si>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</si>
  <si>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</si>
  <si>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</si>
  <si>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</si>
  <si>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</si>
  <si>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</si>
  <si>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</si>
  <si>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</si>
  <si>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</si>
  <si>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</si>
  <si>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</si>
  <si>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</si>
  <si>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</si>
  <si>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</si>
  <si>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</si>
  <si>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</si>
  <si>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</si>
  <si>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</si>
  <si>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</si>
  <si>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</si>
  <si>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</si>
  <si>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</si>
  <si>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</si>
  <si>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</si>
  <si>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</si>
  <si>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</si>
  <si>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</si>
  <si>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</si>
  <si>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</si>
  <si>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</si>
  <si>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</si>
  <si>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</si>
  <si>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</si>
  <si>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</si>
  <si>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</si>
  <si>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</si>
  <si>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</si>
  <si>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</si>
  <si>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</si>
  <si>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</si>
  <si>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</si>
  <si>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</si>
  <si>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</si>
  <si>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</si>
  <si>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</si>
  <si>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</si>
  <si>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</si>
  <si>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</si>
  <si>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</si>
  <si>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</si>
  <si>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</si>
  <si>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</si>
  <si>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</si>
  <si>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</si>
  <si>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</si>
  <si>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</si>
  <si>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</si>
  <si>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</si>
  <si>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</si>
  <si>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</si>
  <si>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</si>
  <si>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</si>
  <si>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</si>
  <si>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</si>
  <si>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</si>
  <si>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</si>
  <si>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</si>
  <si>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</si>
  <si>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</si>
  <si>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</si>
  <si>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</si>
  <si>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</si>
  <si>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</si>
  <si>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</si>
  <si>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</si>
  <si>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</si>
  <si>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</si>
  <si>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</si>
  <si>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</si>
  <si>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</si>
  <si>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</si>
  <si>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</si>
  <si>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</si>
  <si>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</si>
  <si>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</si>
  <si>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</si>
  <si>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</si>
  <si>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</si>
  <si>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</si>
  <si>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</si>
  <si>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</si>
  <si>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</si>
  <si>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</si>
  <si>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</si>
  <si>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</si>
  <si>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</si>
  <si>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</si>
  <si>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</si>
  <si>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</si>
  <si>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</si>
  <si>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</si>
  <si>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</si>
  <si>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</si>
  <si>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</si>
  <si>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</si>
  <si>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</si>
  <si>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</si>
  <si>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</si>
  <si>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</si>
  <si>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</si>
  <si>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</si>
  <si>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</si>
  <si>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</si>
  <si>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</si>
  <si>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</si>
  <si>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</si>
  <si>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</si>
  <si>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</si>
  <si>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</si>
  <si>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</si>
  <si>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</si>
  <si>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</si>
  <si>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</si>
  <si>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</si>
  <si>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</si>
  <si>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</si>
  <si>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</si>
  <si>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</si>
  <si>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</si>
  <si>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</si>
  <si>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</si>
  <si>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</si>
  <si>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</si>
  <si>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</si>
  <si>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</si>
  <si>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</si>
  <si>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</si>
  <si>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</si>
  <si>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</si>
  <si>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</si>
  <si>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</si>
  <si>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</si>
  <si>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</si>
  <si>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</si>
  <si>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</si>
  <si>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</si>
  <si>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</si>
  <si>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</si>
  <si>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</si>
  <si>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</si>
  <si>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</si>
  <si>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</si>
  <si>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</si>
  <si>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</si>
  <si>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</si>
  <si>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</si>
  <si>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</si>
  <si>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</si>
  <si>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</si>
  <si>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</si>
  <si>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</si>
  <si>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</si>
  <si>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</si>
  <si>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</si>
  <si>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</si>
  <si>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</si>
  <si>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</si>
  <si>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</si>
  <si>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</si>
  <si>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</si>
  <si>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</si>
  <si>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</si>
  <si>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</si>
  <si>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</si>
  <si>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</si>
  <si>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</si>
  <si>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</si>
  <si>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</si>
  <si>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</si>
  <si>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</si>
  <si>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</si>
  <si>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</si>
  <si>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</si>
  <si>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</si>
  <si>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</si>
  <si>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</si>
  <si>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</si>
  <si>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</si>
  <si>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</si>
  <si>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</si>
  <si>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</si>
  <si>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</si>
  <si>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</si>
  <si>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</si>
  <si>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</si>
  <si>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</si>
  <si>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</si>
  <si>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</si>
  <si>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</si>
  <si>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</si>
  <si>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</si>
  <si>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</si>
  <si>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</si>
  <si>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</si>
  <si>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</si>
  <si>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</si>
  <si>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</si>
  <si>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</si>
  <si>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</si>
  <si>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</si>
  <si>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</si>
  <si>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</si>
  <si>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</si>
  <si>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</si>
  <si>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</si>
  <si>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</si>
  <si>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</si>
  <si>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</si>
  <si>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</si>
  <si>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</si>
  <si>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</si>
  <si>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</si>
  <si>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</si>
  <si>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</si>
  <si>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</si>
  <si>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</si>
  <si>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</si>
  <si>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</si>
  <si>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</si>
  <si>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</si>
  <si>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</si>
  <si>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</si>
  <si>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</si>
  <si>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</si>
  <si>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</si>
  <si>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</si>
  <si>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</si>
  <si>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</si>
  <si>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</si>
  <si>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</si>
  <si>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</si>
  <si>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</si>
  <si>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</si>
  <si>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</si>
  <si>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</si>
  <si>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</si>
  <si>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</si>
  <si>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</si>
  <si>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</si>
  <si>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</si>
  <si>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</si>
  <si>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</si>
  <si>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</si>
  <si>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</si>
  <si>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</si>
  <si>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</si>
  <si>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</si>
  <si>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</si>
  <si>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</si>
  <si>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</si>
  <si>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</si>
  <si>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</si>
  <si>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</si>
  <si>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</si>
  <si>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</si>
  <si>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</si>
  <si>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</si>
  <si>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</si>
  <si>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</si>
  <si>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</si>
  <si>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</si>
  <si>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</si>
  <si>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</si>
  <si>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</si>
  <si>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</si>
  <si>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</si>
  <si>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</si>
  <si>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</si>
  <si>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</si>
  <si>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</si>
  <si>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</si>
  <si>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</si>
  <si>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</si>
  <si>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</si>
  <si>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</si>
  <si>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</si>
  <si>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</si>
  <si>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</si>
  <si>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</si>
  <si>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</si>
  <si>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</si>
  <si>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</si>
  <si>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</si>
  <si>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</si>
  <si>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</si>
  <si>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</si>
  <si>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</si>
  <si>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</si>
  <si>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</si>
  <si>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</si>
  <si>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</si>
  <si>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</si>
  <si>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</si>
  <si>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</si>
  <si>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</si>
  <si>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</si>
  <si>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</si>
  <si>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</si>
  <si>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</si>
  <si>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</si>
  <si>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</si>
  <si>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</si>
  <si>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</si>
  <si>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</si>
  <si>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</si>
  <si>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</si>
  <si>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</si>
  <si>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</si>
  <si>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</si>
  <si>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</si>
  <si>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</si>
  <si>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</si>
  <si>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</si>
  <si>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</si>
  <si>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</si>
  <si>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</si>
  <si>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</si>
  <si>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</si>
  <si>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</si>
  <si>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</si>
  <si>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</si>
  <si>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</si>
  <si>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</si>
  <si>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</si>
  <si>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</si>
  <si>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</si>
  <si>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</si>
  <si>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</si>
  <si>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</si>
  <si>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</si>
  <si>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</si>
  <si>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</si>
  <si>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</si>
  <si>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</si>
  <si>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</si>
  <si>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</si>
  <si>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</si>
  <si>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</si>
  <si>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</si>
  <si>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</si>
  <si>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</si>
  <si>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</si>
  <si>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</si>
  <si>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</si>
  <si>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</si>
  <si>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</si>
  <si>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</si>
  <si>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</si>
  <si>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</si>
  <si>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</si>
  <si>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</si>
  <si>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</si>
  <si>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</si>
  <si>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</si>
  <si>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</si>
  <si>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</si>
  <si>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</si>
  <si>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</si>
  <si>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</si>
  <si>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</si>
  <si>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</si>
  <si>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</si>
  <si>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</si>
  <si>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</si>
  <si>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</si>
  <si>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</si>
  <si>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</si>
  <si>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</si>
  <si>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</si>
  <si>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</si>
  <si>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</si>
  <si>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</si>
  <si>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</si>
  <si>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</si>
  <si>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</si>
  <si>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</si>
  <si>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</si>
  <si>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</si>
  <si>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</si>
  <si>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</si>
  <si>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</si>
  <si>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</si>
  <si>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</si>
  <si>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</si>
  <si>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</si>
  <si>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</si>
  <si>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</si>
  <si>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</si>
  <si>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</si>
  <si>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</si>
  <si>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</si>
  <si>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</si>
  <si>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</si>
  <si>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</si>
  <si>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</si>
  <si>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</si>
  <si>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</si>
  <si>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</si>
  <si>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</si>
  <si>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</si>
  <si>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</si>
  <si>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</si>
  <si>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</si>
  <si>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</si>
  <si>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</si>
  <si>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</si>
  <si>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</si>
  <si>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</si>
  <si>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</si>
  <si>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</si>
  <si>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</si>
  <si>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</si>
  <si>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</si>
  <si>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</si>
  <si>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</si>
  <si>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</si>
  <si>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</si>
  <si>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</si>
  <si>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</si>
  <si>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</si>
  <si>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</si>
  <si>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</si>
  <si>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</si>
  <si>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</si>
  <si>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</si>
  <si>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</si>
  <si>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</si>
  <si>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</si>
  <si>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</si>
  <si>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</si>
  <si>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</si>
  <si>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</si>
  <si>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</si>
  <si>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</si>
  <si>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</si>
  <si>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</si>
  <si>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</si>
  <si>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</si>
  <si>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</si>
  <si>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</si>
  <si>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</si>
  <si>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</si>
  <si>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</si>
  <si>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</si>
  <si>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</si>
  <si>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</si>
  <si>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</si>
  <si>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</si>
  <si>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</si>
  <si>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</si>
  <si>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</si>
  <si>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</si>
  <si>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</si>
  <si>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</si>
  <si>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</si>
  <si>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</si>
  <si>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</si>
  <si>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</si>
  <si>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</si>
  <si>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</si>
  <si>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</si>
  <si>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</si>
  <si>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</si>
  <si>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</si>
  <si>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</si>
  <si>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</si>
  <si>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</si>
  <si>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</si>
  <si>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</si>
  <si>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</si>
  <si>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</si>
  <si>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</si>
  <si>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</si>
  <si>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</si>
  <si>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</si>
  <si>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</si>
  <si>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</si>
  <si>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</si>
  <si>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</si>
  <si>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</si>
  <si>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</si>
  <si>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</si>
  <si>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</si>
  <si>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</si>
  <si>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</si>
  <si>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</si>
  <si>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</si>
  <si>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</si>
  <si>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</si>
  <si>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</si>
  <si>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</si>
  <si>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</si>
  <si>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</si>
  <si>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</si>
  <si>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</si>
  <si>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</si>
  <si>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</si>
  <si>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</si>
  <si>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</si>
  <si>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</si>
  <si>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</si>
  <si>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</si>
  <si>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</si>
  <si>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</si>
  <si>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</si>
  <si>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</si>
  <si>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</si>
  <si>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</si>
  <si>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</si>
  <si>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</si>
  <si>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</si>
  <si>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</si>
  <si>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</si>
  <si>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</si>
  <si>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</si>
  <si>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</si>
  <si>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</si>
  <si>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</si>
  <si>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</si>
  <si>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</si>
  <si>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</si>
  <si>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</si>
  <si>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</si>
  <si>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</si>
  <si>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</si>
  <si>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</si>
  <si>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</si>
  <si>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</si>
  <si>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</si>
  <si>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</si>
  <si>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</si>
  <si>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</si>
  <si>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</si>
  <si>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</si>
  <si>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</si>
  <si>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</si>
  <si>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</si>
  <si>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</si>
  <si>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</si>
  <si>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</si>
  <si>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</si>
  <si>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</si>
  <si>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</si>
  <si>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</si>
  <si>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</si>
  <si>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</si>
  <si>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</si>
  <si>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</si>
  <si>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</si>
  <si>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</si>
  <si>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</si>
  <si>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</si>
  <si>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</si>
  <si>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</si>
  <si>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</si>
  <si>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</si>
  <si>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</si>
  <si>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</si>
  <si>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</si>
  <si>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</si>
  <si>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</si>
  <si>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</si>
  <si>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</si>
  <si>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</si>
  <si>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</si>
  <si>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</si>
  <si>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</si>
  <si>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</si>
  <si>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</si>
  <si>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</si>
  <si>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</si>
  <si>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</si>
  <si>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</si>
  <si>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</si>
  <si>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</si>
  <si>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</si>
  <si>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</si>
  <si>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</si>
  <si>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</si>
  <si>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</si>
  <si>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</si>
  <si>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</si>
  <si>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</si>
  <si>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</si>
  <si>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</si>
  <si>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</si>
  <si>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</si>
  <si>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</si>
  <si>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</si>
  <si>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</si>
  <si>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</si>
  <si>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</si>
  <si>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</si>
  <si>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</si>
  <si>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</si>
  <si>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</si>
  <si>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</si>
  <si>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</si>
  <si>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</si>
  <si>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</si>
  <si>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</si>
  <si>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</si>
  <si>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</si>
  <si>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</si>
  <si>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</si>
  <si>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</si>
  <si>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</si>
  <si>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</si>
  <si>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</si>
  <si>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</si>
  <si>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</si>
  <si>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</si>
  <si>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</si>
  <si>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</si>
  <si>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</si>
  <si>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</si>
  <si>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</si>
  <si>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</si>
  <si>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</si>
  <si>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</si>
  <si>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</si>
  <si>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</si>
  <si>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</si>
  <si>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</si>
  <si>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</si>
  <si>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</si>
  <si>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</si>
  <si>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</si>
  <si>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</si>
  <si>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</si>
  <si>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</si>
  <si>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</si>
  <si>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</si>
  <si>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</si>
  <si>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</si>
  <si>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</si>
  <si>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</si>
  <si>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</si>
  <si>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</si>
  <si>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</si>
  <si>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</si>
  <si>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</si>
  <si>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</si>
  <si>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</si>
  <si>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</si>
  <si>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</si>
  <si>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</si>
  <si>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</si>
  <si>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</si>
  <si>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</si>
  <si>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</si>
  <si>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</si>
  <si>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</si>
  <si>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</si>
  <si>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</si>
  <si>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</si>
  <si>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</si>
  <si>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</si>
  <si>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</si>
  <si>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</si>
  <si>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</si>
  <si>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</si>
  <si>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</si>
  <si>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</si>
  <si>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</si>
  <si>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</si>
  <si>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</si>
  <si>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</si>
  <si>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</si>
  <si>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</si>
  <si>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</si>
  <si>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</si>
  <si>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</si>
  <si>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</si>
  <si>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</si>
  <si>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</si>
  <si>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</si>
  <si>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</si>
  <si>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</si>
  <si>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</si>
  <si>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</si>
  <si>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</si>
  <si>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</si>
  <si>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</si>
  <si>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</si>
  <si>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</si>
  <si>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</si>
  <si>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</si>
  <si>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</si>
  <si>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</si>
  <si>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</si>
  <si>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</si>
  <si>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</si>
  <si>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</si>
  <si>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</si>
  <si>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</si>
  <si>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</si>
  <si>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</si>
  <si>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</si>
  <si>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</si>
  <si>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</si>
  <si>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</si>
  <si>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</si>
  <si>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</si>
  <si>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</si>
  <si>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</si>
  <si>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</si>
  <si>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</si>
  <si>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</si>
  <si>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</si>
  <si>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</si>
  <si>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</si>
  <si>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</si>
  <si>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</si>
  <si>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</si>
  <si>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</si>
  <si>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</si>
  <si>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</si>
  <si>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</si>
  <si>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</si>
  <si>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</si>
  <si>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</si>
  <si>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</si>
  <si>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</si>
  <si>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</si>
  <si>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</si>
  <si>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</si>
  <si>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</si>
  <si>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</si>
  <si>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</si>
  <si>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</si>
  <si>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</si>
  <si>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</si>
  <si>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</si>
  <si>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</si>
  <si>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</si>
  <si>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</si>
  <si>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</si>
  <si>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</si>
  <si>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</si>
  <si>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</si>
  <si>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</si>
  <si>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</si>
  <si>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</si>
  <si>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</si>
  <si>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</si>
  <si>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</si>
  <si>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</si>
  <si>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</si>
  <si>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</si>
  <si>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</si>
  <si>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</si>
  <si>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</si>
  <si>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</si>
  <si>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</si>
  <si>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</si>
  <si>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</si>
  <si>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</si>
  <si>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</si>
  <si>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</si>
  <si>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</si>
  <si>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</si>
  <si>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</si>
  <si>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</si>
  <si>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</si>
  <si>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</si>
  <si>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</si>
  <si>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</si>
  <si>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</si>
  <si>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</si>
  <si>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</si>
  <si>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</si>
  <si>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</si>
  <si>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</si>
  <si>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</si>
  <si>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</si>
  <si>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</si>
  <si>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</si>
  <si>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</si>
  <si>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</si>
  <si>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</si>
  <si>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</si>
  <si>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</si>
  <si>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</si>
  <si>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</si>
  <si>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</si>
  <si>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</si>
  <si>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</si>
  <si>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</si>
  <si>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</si>
  <si>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</si>
  <si>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</si>
  <si>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</si>
  <si>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</si>
  <si>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</si>
  <si>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</si>
  <si>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</si>
  <si>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</si>
  <si>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</si>
  <si>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</si>
  <si>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</si>
  <si>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</si>
  <si>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</si>
  <si>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</si>
  <si>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</si>
  <si>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</si>
  <si>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</si>
  <si>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</si>
  <si>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</si>
  <si>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</si>
  <si>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</si>
  <si>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</si>
  <si>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</si>
  <si>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</si>
  <si>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</si>
  <si>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</si>
  <si>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</si>
  <si>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</si>
  <si>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</si>
  <si>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</si>
  <si>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</si>
  <si>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</si>
  <si>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</si>
  <si>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</si>
  <si>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</si>
  <si>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</si>
  <si>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</si>
  <si>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</si>
  <si>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</si>
  <si>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</si>
  <si>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</si>
  <si>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</si>
  <si>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</si>
  <si>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</si>
  <si>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</si>
  <si>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</si>
  <si>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</si>
  <si>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</si>
  <si>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</si>
  <si>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</si>
  <si>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</si>
  <si>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</si>
  <si>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</si>
  <si>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</si>
  <si>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</si>
  <si>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</si>
  <si>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</si>
  <si>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</si>
  <si>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</si>
  <si>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</si>
  <si>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</si>
  <si>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</si>
  <si>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</si>
  <si>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</si>
  <si>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</si>
  <si>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</si>
  <si>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</si>
  <si>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</si>
  <si>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</si>
  <si>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</si>
  <si>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</si>
  <si>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</si>
  <si>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</si>
  <si>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</si>
  <si>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</si>
  <si>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</si>
  <si>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</si>
  <si>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</si>
  <si>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</si>
  <si>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</si>
  <si>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</si>
  <si>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</si>
  <si>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</si>
  <si>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</si>
  <si>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</si>
  <si>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</si>
  <si>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</si>
  <si>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</si>
  <si>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</si>
  <si>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</si>
  <si>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</si>
  <si>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</si>
  <si>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</si>
  <si>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</si>
  <si>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</si>
  <si>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</si>
  <si>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</si>
  <si>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</si>
  <si>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</si>
  <si>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</si>
  <si>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</si>
  <si>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</si>
  <si>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</si>
  <si>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</si>
  <si>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</si>
  <si>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</si>
  <si>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</si>
  <si>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</si>
  <si>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</si>
  <si>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</si>
  <si>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</si>
  <si>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</si>
  <si>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</si>
  <si>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</si>
  <si>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</si>
  <si>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</si>
  <si>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</si>
  <si>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</si>
  <si>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</si>
  <si>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</si>
  <si>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</si>
  <si>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</si>
  <si>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</si>
  <si>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</si>
  <si>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</si>
  <si>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</si>
  <si>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</si>
  <si>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</si>
  <si>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</si>
  <si>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</si>
  <si>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</si>
  <si>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</si>
  <si>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</si>
  <si>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</si>
  <si>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</si>
  <si>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</si>
  <si>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</si>
  <si>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</si>
  <si>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</si>
  <si>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</si>
  <si>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</si>
  <si>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</si>
  <si>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</si>
  <si>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</si>
  <si>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</si>
  <si>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</si>
  <si>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</si>
  <si>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</si>
  <si>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</si>
  <si>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</si>
  <si>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</si>
  <si>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</si>
  <si>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</si>
  <si>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</si>
  <si>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</si>
  <si>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</si>
  <si>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</si>
  <si>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</si>
  <si>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</si>
  <si>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</si>
  <si>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</si>
  <si>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</si>
  <si>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</si>
  <si>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</si>
  <si>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</si>
  <si>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</si>
  <si>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</si>
  <si>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</si>
  <si>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</si>
  <si>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</si>
  <si>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</si>
  <si>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</si>
  <si>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</si>
  <si>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</si>
  <si>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</si>
  <si>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</si>
  <si>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</si>
  <si>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</si>
  <si>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</si>
  <si>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</si>
  <si>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</si>
  <si>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</si>
  <si>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</si>
  <si>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</si>
  <si>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</si>
  <si>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</si>
  <si>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</si>
  <si>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</si>
  <si>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</si>
  <si>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</si>
  <si>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</si>
  <si>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</si>
  <si>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</si>
  <si>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</si>
  <si>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</si>
  <si>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</si>
  <si>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</si>
  <si>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</si>
  <si>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</si>
  <si>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</si>
  <si>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</si>
  <si>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</si>
  <si>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</si>
  <si>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</si>
  <si>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</si>
  <si>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</si>
  <si>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</si>
  <si>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</si>
  <si>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</si>
  <si>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</si>
  <si>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</si>
  <si>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</si>
  <si>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</si>
  <si>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</si>
  <si>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</si>
  <si>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</si>
  <si>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</si>
  <si>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</si>
  <si>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</si>
  <si>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</si>
  <si>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</si>
  <si>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</si>
  <si>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</si>
  <si>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</si>
  <si>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</si>
  <si>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</si>
  <si>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</si>
  <si>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</si>
  <si>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</si>
  <si>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</si>
  <si>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</si>
  <si>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</si>
  <si>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</si>
  <si>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</si>
  <si>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</si>
  <si>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</si>
  <si>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</si>
  <si>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</si>
  <si>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</si>
  <si>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</si>
  <si>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</si>
  <si>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</si>
  <si>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</si>
  <si>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</si>
  <si>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</si>
  <si>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</si>
  <si>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</si>
  <si>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</si>
  <si>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</si>
  <si>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</si>
  <si>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</si>
  <si>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</si>
  <si>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</si>
  <si>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</si>
  <si>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</si>
  <si>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</si>
  <si>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</si>
  <si>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</si>
  <si>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</si>
  <si>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</si>
  <si>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</si>
  <si>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</si>
  <si>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</si>
  <si>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</si>
  <si>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</si>
  <si>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</si>
  <si>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</si>
  <si>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</si>
  <si>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</si>
  <si>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</si>
  <si>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</si>
  <si>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</si>
  <si>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</si>
  <si>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</si>
  <si>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</si>
  <si>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</si>
  <si>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</si>
  <si>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</si>
  <si>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</si>
  <si>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</si>
  <si>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</si>
  <si>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</si>
  <si>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</si>
  <si>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</si>
  <si>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</si>
  <si>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</si>
  <si>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</si>
  <si>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</si>
  <si>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</si>
  <si>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</si>
  <si>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</si>
  <si>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</si>
  <si>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</si>
  <si>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</si>
  <si>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</si>
  <si>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</si>
  <si>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</si>
  <si>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</si>
  <si>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</si>
  <si>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</si>
  <si>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</si>
  <si>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</si>
  <si>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</si>
  <si>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</si>
  <si>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</si>
  <si>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</si>
  <si>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</si>
  <si>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</si>
  <si>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</si>
  <si>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</si>
  <si>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</si>
  <si>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</si>
  <si>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</si>
  <si>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</si>
  <si>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</si>
  <si>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</si>
  <si>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</si>
  <si>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</si>
  <si>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</si>
  <si>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</si>
  <si>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</si>
  <si>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</si>
  <si>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</si>
  <si>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</si>
  <si>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</si>
  <si>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</si>
  <si>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</si>
  <si>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</si>
  <si>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</si>
  <si>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</si>
  <si>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</si>
  <si>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</si>
  <si>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</si>
  <si>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</si>
  <si>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</si>
  <si>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</si>
  <si>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</si>
  <si>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</si>
  <si>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</si>
  <si>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</si>
  <si>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</si>
  <si>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</si>
  <si>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</si>
  <si>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</si>
  <si>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</si>
  <si>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</si>
  <si>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</si>
  <si>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</si>
  <si>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</si>
  <si>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</si>
  <si>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</si>
  <si>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</si>
  <si>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</si>
  <si>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</si>
  <si>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</si>
  <si>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</si>
  <si>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</si>
  <si>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</si>
  <si>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</si>
  <si>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</si>
  <si>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</si>
  <si>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</si>
  <si>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</si>
  <si>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</si>
  <si>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</si>
  <si>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</si>
  <si>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</si>
  <si>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</si>
  <si>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</si>
  <si>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</si>
  <si>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</si>
  <si>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</si>
  <si>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</si>
  <si>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</si>
  <si>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</si>
  <si>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</si>
  <si>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</si>
  <si>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</si>
  <si>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</si>
  <si>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</si>
  <si>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</si>
  <si>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</si>
  <si>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</si>
  <si>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</si>
  <si>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</si>
  <si>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</si>
  <si>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</si>
  <si>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</si>
  <si>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</si>
  <si>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</si>
  <si>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</si>
  <si>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</si>
  <si>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</si>
  <si>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</si>
  <si>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</si>
  <si>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</si>
  <si>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</si>
  <si>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</si>
  <si>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</si>
  <si>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</si>
  <si>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</si>
  <si>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</si>
  <si>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</si>
  <si>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</si>
  <si>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</si>
  <si>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</si>
  <si>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</si>
  <si>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</si>
  <si>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</si>
  <si>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</si>
  <si>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</si>
  <si>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</si>
  <si>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</si>
  <si>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</si>
  <si>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</si>
  <si>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</si>
  <si>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</si>
  <si>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</si>
  <si>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</si>
  <si>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</si>
  <si>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</si>
  <si>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</si>
  <si>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</si>
  <si>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</si>
  <si>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</si>
  <si>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</si>
  <si>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</si>
  <si>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</si>
  <si>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</si>
  <si>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</si>
  <si>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</si>
  <si>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</si>
  <si>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</si>
  <si>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</si>
  <si>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</si>
  <si>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</si>
  <si>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</si>
  <si>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</si>
  <si>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</si>
  <si>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</si>
  <si>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</si>
  <si>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</si>
  <si>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</si>
  <si>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</si>
  <si>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</si>
  <si>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</si>
  <si>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</si>
  <si>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</si>
  <si>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</si>
  <si>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</si>
  <si>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</si>
  <si>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</si>
  <si>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</si>
  <si>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</si>
  <si>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</si>
  <si>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</si>
  <si>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</si>
  <si>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</si>
  <si>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</si>
  <si>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</si>
  <si>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</si>
  <si>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</si>
  <si>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</si>
  <si>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</si>
  <si>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</si>
  <si>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</si>
  <si>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</si>
  <si>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</si>
  <si>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</si>
  <si>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</si>
  <si>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</si>
  <si>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</si>
  <si>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</si>
  <si>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</si>
  <si>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</si>
  <si>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</si>
  <si>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</si>
  <si>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</si>
  <si>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</si>
  <si>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</si>
  <si>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</si>
  <si>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</si>
  <si>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</si>
  <si>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</si>
  <si>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</si>
  <si>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</si>
  <si>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</si>
  <si>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</si>
  <si>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</si>
  <si>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</si>
  <si>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</si>
  <si>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</si>
  <si>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</si>
  <si>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</si>
  <si>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</si>
  <si>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</si>
  <si>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</si>
  <si>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</si>
  <si>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</si>
  <si>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</si>
  <si>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</si>
  <si>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</si>
  <si>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</si>
  <si>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</si>
  <si>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</si>
  <si>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</si>
  <si>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</si>
  <si>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</si>
  <si>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</si>
  <si>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</si>
  <si>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</si>
  <si>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</si>
  <si>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</si>
  <si>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</si>
  <si>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</si>
  <si>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</si>
  <si>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</si>
  <si>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</si>
  <si>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</si>
  <si>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</si>
  <si>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</si>
  <si>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</si>
  <si>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</si>
  <si>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</si>
  <si>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</si>
  <si>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</si>
  <si>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</si>
  <si>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</si>
  <si>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</si>
  <si>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</si>
  <si>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</si>
  <si>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</si>
  <si>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</si>
  <si>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</si>
  <si>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</si>
  <si>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</si>
  <si>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</si>
  <si>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</si>
  <si>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</si>
  <si>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</si>
  <si>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</si>
  <si>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</si>
  <si>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</si>
  <si>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</si>
  <si>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</si>
  <si>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</si>
  <si>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</si>
  <si>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</si>
  <si>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</si>
  <si>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</si>
  <si>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</si>
  <si>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</si>
  <si>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</si>
  <si>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</si>
  <si>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</si>
  <si>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</si>
  <si>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</si>
  <si>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</si>
  <si>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</si>
  <si>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</si>
  <si>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</si>
  <si>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</si>
  <si>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</si>
  <si>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</si>
  <si>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</si>
  <si>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</si>
  <si>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</si>
  <si>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</si>
  <si>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</si>
  <si>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</si>
  <si>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</si>
  <si>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</si>
  <si>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</si>
  <si>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</si>
  <si>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</si>
  <si>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</si>
  <si>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</si>
  <si>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</si>
  <si>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</si>
  <si>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</si>
  <si>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</si>
  <si>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</si>
  <si>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</si>
  <si>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</si>
  <si>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</si>
  <si>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</si>
  <si>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</si>
  <si>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</si>
  <si>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</si>
  <si>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</si>
  <si>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</si>
  <si>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</si>
  <si>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</si>
  <si>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</si>
  <si>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</si>
  <si>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</si>
  <si>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</si>
  <si>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</si>
  <si>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</si>
  <si>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</si>
  <si>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</si>
  <si>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</si>
  <si>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</si>
  <si>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</si>
  <si>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</si>
  <si>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</si>
  <si>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</si>
  <si>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</si>
  <si>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</si>
  <si>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</si>
  <si>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</si>
  <si>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</si>
  <si>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</si>
  <si>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</si>
  <si>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</si>
  <si>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</si>
  <si>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</si>
  <si>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</si>
  <si>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</si>
  <si>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</si>
  <si>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</si>
  <si>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</si>
  <si>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</si>
  <si>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</si>
  <si>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</si>
  <si>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</si>
  <si>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</si>
  <si>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</si>
  <si>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</si>
  <si>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</si>
  <si>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</si>
  <si>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</si>
  <si>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</si>
  <si>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</si>
  <si>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</si>
  <si>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</si>
  <si>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</si>
  <si>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</si>
  <si>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</si>
  <si>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</si>
  <si>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</si>
  <si>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</si>
  <si>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</si>
  <si>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</si>
  <si>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</si>
  <si>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</si>
  <si>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</si>
  <si>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</si>
  <si>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</si>
  <si>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</si>
  <si>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</si>
  <si>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</si>
  <si>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</si>
  <si>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</si>
  <si>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</si>
  <si>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</si>
  <si>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</si>
  <si>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</si>
  <si>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</si>
  <si>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</si>
  <si>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</si>
  <si>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</si>
  <si>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</si>
  <si>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</si>
  <si>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</si>
  <si>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</si>
  <si>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</si>
  <si>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</si>
  <si>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</si>
  <si>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</si>
  <si>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</si>
  <si>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</si>
  <si>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</si>
  <si>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</si>
  <si>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</si>
  <si>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</si>
  <si>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</si>
  <si>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</si>
  <si>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</si>
  <si>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</si>
  <si>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</si>
  <si>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</si>
  <si>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</si>
  <si>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</si>
  <si>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</si>
  <si>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</si>
  <si>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</si>
  <si>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</si>
  <si>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</si>
  <si>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</si>
  <si>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</si>
  <si>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</si>
  <si>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</si>
  <si>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</si>
  <si>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</si>
  <si>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</si>
  <si>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</si>
  <si>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</si>
  <si>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</si>
  <si>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</si>
  <si>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</si>
  <si>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</si>
  <si>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</si>
  <si>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</si>
  <si>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</si>
  <si>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</si>
  <si>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</si>
  <si>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</si>
  <si>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</si>
  <si>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</si>
  <si>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</si>
  <si>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</si>
  <si>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</si>
  <si>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</si>
  <si>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</si>
  <si>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</si>
  <si>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</si>
  <si>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</si>
  <si>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</si>
  <si>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</si>
  <si>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</si>
  <si>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</si>
  <si>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</si>
  <si>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</si>
  <si>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</si>
  <si>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</si>
  <si>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</si>
  <si>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</si>
  <si>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</si>
  <si>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</si>
  <si>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</si>
  <si>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</si>
  <si>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</si>
  <si>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</si>
  <si>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</si>
  <si>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</si>
  <si>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</si>
  <si>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</si>
  <si>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</si>
  <si>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</si>
  <si>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</si>
  <si>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</si>
  <si>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</si>
  <si>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</si>
  <si>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</si>
  <si>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</si>
  <si>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</si>
  <si>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</si>
  <si>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</si>
  <si>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</si>
  <si>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</si>
  <si>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</si>
  <si>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</si>
  <si>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</si>
  <si>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</si>
  <si>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</si>
  <si>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</si>
  <si>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</si>
  <si>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</si>
  <si>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</si>
  <si>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</si>
  <si>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</si>
  <si>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</si>
  <si>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</si>
  <si>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</si>
  <si>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</si>
  <si>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</si>
  <si>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</si>
  <si>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</si>
  <si>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</si>
  <si>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</si>
  <si>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</si>
  <si>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</si>
  <si>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</si>
  <si>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</si>
  <si>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</si>
  <si>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</si>
  <si>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</si>
  <si>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</si>
  <si>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</si>
  <si>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</si>
  <si>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</si>
  <si>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</si>
  <si>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</si>
  <si>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</si>
  <si>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</si>
  <si>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</si>
  <si>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</si>
  <si>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</si>
  <si>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</si>
  <si>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</si>
  <si>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</si>
  <si>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</si>
  <si>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</si>
  <si>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</si>
  <si>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</si>
  <si>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</si>
  <si>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</si>
  <si>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</si>
  <si>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</si>
  <si>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</si>
  <si>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</si>
  <si>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</si>
  <si>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</si>
  <si>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</si>
  <si>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</si>
  <si>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</si>
  <si>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</si>
  <si>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</si>
  <si>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</si>
  <si>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</si>
  <si>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</si>
  <si>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</si>
  <si>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</si>
  <si>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</si>
  <si>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</si>
  <si>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</si>
  <si>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</si>
  <si>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</si>
  <si>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</si>
  <si>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</si>
  <si>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</si>
  <si>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</si>
  <si>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</si>
  <si>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</si>
  <si>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</si>
  <si>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</si>
  <si>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</si>
  <si>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</si>
  <si>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</si>
  <si>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</si>
  <si>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</si>
  <si>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</si>
  <si>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</si>
  <si>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</si>
  <si>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</si>
  <si>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</si>
  <si>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</si>
  <si>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</si>
  <si>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</si>
  <si>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</si>
  <si>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</si>
  <si>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</si>
  <si>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</si>
  <si>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</si>
  <si>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</si>
  <si>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</si>
  <si>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</si>
  <si>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</si>
  <si>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</si>
  <si>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</si>
  <si>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</si>
  <si>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</si>
  <si>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</si>
  <si>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</si>
  <si>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</si>
  <si>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</si>
  <si>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</si>
  <si>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</si>
  <si>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</si>
  <si>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</si>
  <si>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</si>
  <si>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</si>
  <si>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</si>
  <si>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</si>
  <si>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</si>
  <si>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</si>
  <si>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</si>
  <si>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</si>
  <si>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</si>
  <si>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</si>
  <si>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</si>
  <si>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</si>
  <si>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</si>
  <si>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</si>
  <si>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</si>
  <si>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</si>
  <si>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</si>
  <si>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</si>
  <si>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</si>
  <si>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</si>
  <si>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</si>
  <si>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</si>
  <si>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</si>
  <si>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</si>
  <si>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</si>
  <si>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</si>
  <si>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</si>
  <si>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</si>
  <si>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</si>
  <si>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</si>
  <si>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</si>
  <si>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</si>
  <si>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</si>
  <si>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</si>
  <si>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</si>
  <si>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</si>
  <si>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</si>
  <si>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</si>
  <si>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</si>
  <si>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</si>
  <si>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</si>
  <si>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</si>
  <si>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</si>
  <si>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</si>
  <si>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</si>
  <si>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</si>
  <si>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</si>
  <si>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</si>
  <si>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</si>
  <si>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</si>
  <si>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</si>
  <si>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</si>
  <si>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</si>
  <si>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</si>
  <si>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</si>
  <si>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</si>
  <si>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</si>
  <si>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</si>
  <si>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</si>
  <si>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</si>
  <si>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</si>
  <si>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</si>
  <si>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</si>
  <si>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</si>
  <si>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</si>
  <si>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</si>
  <si>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</si>
  <si>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</si>
  <si>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</si>
  <si>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</si>
  <si>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</si>
  <si>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</si>
  <si>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</si>
  <si>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</si>
  <si>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</si>
  <si>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</si>
  <si>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</si>
  <si>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</si>
  <si>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</si>
  <si>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</si>
  <si>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</si>
  <si>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</si>
  <si>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</si>
  <si>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</si>
  <si>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</si>
  <si>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</si>
  <si>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</si>
  <si>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</si>
  <si>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</si>
  <si>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</si>
  <si>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</si>
  <si>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</si>
  <si>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</si>
  <si>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</si>
  <si>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</si>
  <si>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</si>
  <si>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</si>
  <si>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</si>
  <si>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</si>
  <si>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</si>
  <si>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</si>
  <si>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</si>
  <si>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</si>
  <si>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</si>
  <si>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</si>
  <si>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</si>
  <si>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</si>
  <si>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</si>
  <si>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</si>
  <si>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</si>
  <si>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</si>
  <si>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</si>
  <si>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</si>
  <si>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</si>
  <si>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</si>
  <si>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</si>
  <si>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</si>
  <si>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</si>
  <si>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</si>
  <si>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</si>
  <si>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</si>
  <si>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</si>
  <si>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</si>
  <si>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</si>
  <si>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</si>
  <si>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</si>
  <si>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</si>
  <si>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</si>
  <si>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</si>
  <si>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</si>
  <si>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</si>
  <si>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</si>
  <si>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</si>
  <si>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</si>
  <si>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</si>
  <si>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</si>
  <si>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</si>
  <si>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</si>
  <si>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</si>
  <si>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</si>
  <si>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</si>
  <si>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</si>
  <si>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</si>
  <si>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</si>
  <si>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</si>
  <si>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</si>
  <si>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</si>
  <si>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</si>
  <si>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</si>
  <si>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</si>
  <si>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</si>
  <si>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</si>
  <si>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</si>
  <si>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</si>
  <si>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</si>
  <si>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</si>
  <si>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</si>
  <si>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</si>
  <si>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</si>
  <si>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</si>
  <si>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</si>
  <si>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</si>
  <si>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</si>
  <si>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</si>
  <si>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</si>
  <si>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</si>
  <si>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</si>
  <si>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</si>
  <si>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</si>
  <si>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</si>
  <si>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</si>
  <si>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</si>
  <si>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</si>
  <si>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</si>
  <si>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</si>
  <si>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</si>
  <si>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</si>
  <si>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</si>
  <si>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</si>
  <si>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</si>
  <si>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</si>
  <si>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</si>
  <si>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</si>
  <si>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</si>
  <si>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</si>
  <si>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</si>
  <si>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</si>
  <si>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</si>
  <si>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</si>
  <si>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</si>
  <si>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</si>
  <si>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</si>
  <si>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</si>
  <si>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</si>
  <si>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</si>
  <si>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</si>
  <si>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</si>
  <si>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</si>
  <si>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</si>
  <si>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</si>
  <si>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</si>
  <si>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</si>
  <si>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</si>
  <si>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</si>
  <si>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</si>
  <si>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</si>
  <si>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</si>
  <si>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</si>
  <si>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</si>
  <si>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</si>
  <si>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</si>
  <si>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</si>
  <si>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</si>
  <si>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</si>
  <si>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</si>
  <si>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</si>
  <si>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</si>
  <si>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</si>
  <si>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</si>
  <si>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</si>
  <si>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</si>
  <si>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</si>
  <si>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</si>
  <si>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</si>
  <si>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</si>
  <si>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</si>
  <si>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</si>
  <si>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</si>
  <si>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</si>
  <si>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</si>
  <si>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</si>
  <si>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</si>
  <si>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</si>
  <si>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</si>
  <si>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</si>
  <si>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</si>
  <si>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</si>
  <si>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</si>
  <si>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</si>
  <si>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</si>
  <si>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</si>
  <si>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</si>
  <si>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</si>
  <si>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</si>
  <si>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</si>
  <si>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</si>
  <si>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</si>
  <si>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</si>
  <si>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</si>
  <si>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</si>
  <si>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</si>
  <si>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</si>
  <si>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</si>
  <si>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</si>
  <si>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</si>
  <si>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</si>
  <si>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</si>
  <si>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</si>
  <si>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</si>
  <si>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</si>
  <si>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</si>
  <si>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</si>
  <si>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</si>
  <si>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</si>
  <si>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</si>
  <si>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</si>
  <si>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</si>
  <si>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</si>
  <si>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</si>
  <si>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</si>
  <si>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</si>
  <si>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</si>
  <si>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</si>
  <si>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</si>
  <si>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</si>
  <si>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</si>
  <si>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</si>
  <si>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</si>
  <si>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</si>
  <si>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</si>
  <si>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</si>
  <si>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</si>
  <si>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</si>
  <si>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</si>
  <si>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</si>
  <si>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</si>
  <si>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</si>
  <si>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</si>
  <si>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</si>
  <si>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</si>
  <si>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</si>
  <si>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</si>
  <si>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</si>
  <si>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</si>
  <si>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</si>
  <si>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</si>
  <si>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</si>
  <si>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</si>
  <si>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</si>
  <si>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</si>
  <si>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</si>
  <si>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</si>
  <si>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</si>
  <si>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</si>
  <si>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</si>
  <si>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</si>
  <si>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</si>
  <si>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</si>
  <si>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</si>
  <si>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</si>
  <si>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</si>
  <si>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</si>
  <si>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</si>
  <si>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</si>
  <si>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</si>
  <si>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</si>
  <si>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</si>
  <si>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</si>
  <si>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</si>
  <si>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</si>
  <si>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</si>
  <si>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</si>
  <si>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</si>
  <si>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</si>
  <si>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</si>
  <si>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</si>
  <si>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</si>
  <si>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</si>
  <si>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</si>
  <si>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</si>
  <si>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</si>
  <si>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</si>
  <si>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</si>
  <si>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</si>
  <si>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</si>
  <si>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</si>
  <si>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</si>
  <si>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</si>
  <si>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</si>
  <si>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</si>
  <si>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</si>
  <si>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</si>
  <si>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</si>
  <si>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</si>
  <si>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</si>
  <si>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</si>
  <si>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</si>
  <si>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</si>
  <si>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</si>
  <si>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</si>
  <si>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</si>
  <si>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</si>
  <si>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</si>
  <si>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</si>
  <si>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</si>
  <si>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</si>
  <si>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</si>
  <si>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</si>
  <si>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</si>
  <si>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</si>
  <si>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</si>
  <si>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</si>
  <si>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</si>
  <si>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</si>
  <si>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</si>
  <si>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</si>
  <si>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</si>
  <si>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</si>
  <si>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</si>
  <si>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</si>
  <si>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</si>
  <si>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</si>
  <si>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</si>
  <si>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</si>
  <si>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</si>
  <si>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</si>
  <si>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</si>
  <si>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</si>
  <si>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</si>
  <si>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</si>
  <si>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</si>
  <si>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</si>
  <si>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</si>
  <si>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</si>
  <si>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</si>
  <si>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</si>
  <si>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</si>
  <si>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</si>
  <si>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</si>
  <si>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</si>
  <si>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</si>
  <si>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</si>
  <si>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</si>
  <si>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</si>
  <si>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</si>
  <si>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</si>
  <si>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</si>
  <si>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</si>
  <si>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</si>
  <si>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</si>
  <si>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</si>
  <si>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</si>
  <si>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</si>
  <si>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</si>
  <si>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</si>
  <si>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</si>
  <si>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</si>
  <si>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</si>
  <si>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</si>
  <si>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</si>
  <si>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</si>
  <si>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</si>
  <si>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</si>
  <si>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</si>
  <si>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</si>
  <si>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</si>
  <si>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</si>
  <si>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</si>
  <si>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</si>
  <si>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</si>
  <si>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</si>
  <si>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</si>
  <si>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</si>
  <si>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</si>
  <si>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</si>
  <si>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</si>
  <si>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</si>
  <si>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</si>
  <si>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</si>
  <si>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</si>
  <si>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</si>
  <si>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</si>
  <si>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</si>
  <si>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</si>
  <si>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</si>
  <si>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</si>
  <si>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</si>
  <si>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</si>
  <si>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</si>
  <si>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</si>
  <si>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</si>
  <si>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</si>
  <si>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</si>
  <si>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</si>
  <si>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</si>
  <si>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</si>
  <si>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</si>
  <si>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</si>
  <si>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</si>
  <si>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</si>
  <si>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</si>
  <si>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</si>
  <si>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</si>
  <si>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</si>
  <si>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</si>
  <si>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</si>
  <si>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</si>
  <si>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</si>
  <si>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</si>
  <si>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</si>
  <si>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</si>
  <si>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</si>
  <si>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</si>
  <si>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</si>
  <si>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</si>
  <si>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</si>
  <si>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</si>
  <si>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</si>
  <si>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</si>
  <si>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</si>
  <si>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</si>
  <si>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</si>
  <si>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</si>
  <si>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</si>
  <si>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</si>
  <si>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</si>
  <si>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</si>
  <si>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</si>
  <si>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</si>
  <si>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</si>
  <si>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</si>
  <si>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</si>
  <si>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</si>
  <si>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</si>
  <si>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</si>
  <si>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</si>
  <si>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</si>
  <si>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</si>
  <si>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</si>
  <si>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</si>
  <si>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</si>
  <si>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</si>
  <si>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</si>
  <si>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</si>
  <si>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</si>
  <si>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</si>
  <si>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</si>
  <si>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</si>
  <si>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</si>
  <si>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</si>
  <si>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</si>
  <si>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</si>
  <si>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</si>
  <si>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</si>
  <si>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</si>
  <si>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</si>
  <si>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</si>
  <si>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</si>
  <si>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</si>
  <si>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</si>
  <si>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</si>
  <si>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</si>
  <si>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</si>
  <si>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</si>
  <si>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</si>
  <si>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</si>
  <si>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</si>
  <si>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</si>
  <si>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</si>
  <si>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</si>
  <si>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</si>
  <si>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</si>
  <si>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</si>
  <si>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</si>
  <si>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</si>
  <si>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</si>
  <si>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</si>
  <si>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</si>
  <si>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</si>
  <si>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</si>
  <si>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</si>
  <si>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</si>
  <si>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</si>
  <si>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</si>
  <si>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</si>
  <si>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</si>
  <si>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</si>
  <si>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</si>
  <si>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</si>
  <si>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</si>
  <si>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</si>
  <si>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</si>
  <si>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</si>
  <si>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</si>
  <si>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</si>
  <si>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</si>
  <si>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</si>
  <si>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</si>
  <si>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</si>
  <si>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</si>
  <si>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</si>
  <si>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</si>
  <si>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</si>
  <si>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</si>
  <si>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</si>
  <si>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</si>
  <si>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</si>
  <si>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</si>
  <si>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</si>
  <si>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</si>
  <si>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</si>
  <si>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</si>
  <si>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</si>
  <si>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</si>
  <si>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</si>
  <si>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</si>
  <si>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</si>
  <si>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</si>
  <si>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</si>
  <si>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</si>
  <si>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</si>
  <si>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</si>
  <si>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</si>
  <si>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</si>
  <si>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</si>
  <si>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</si>
  <si>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</si>
  <si>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</si>
  <si>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</si>
  <si>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</si>
  <si>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</si>
  <si>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</si>
  <si>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</si>
  <si>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</si>
  <si>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</si>
  <si>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</si>
  <si>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</si>
  <si>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</si>
  <si>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</si>
  <si>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</si>
  <si>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</si>
  <si>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</si>
  <si>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</si>
  <si>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</si>
  <si>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</si>
  <si>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</si>
  <si>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</si>
  <si>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</si>
  <si>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</si>
  <si>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</si>
  <si>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</si>
  <si>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</si>
  <si>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</si>
  <si>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</si>
  <si>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</si>
  <si>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</si>
  <si>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</si>
  <si>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</si>
  <si>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</si>
  <si>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</si>
  <si>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</si>
  <si>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</si>
  <si>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</si>
  <si>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</si>
  <si>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</si>
  <si>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</si>
  <si>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</si>
  <si>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</si>
  <si>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</si>
  <si>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</si>
  <si>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</si>
  <si>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</si>
  <si>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</si>
  <si>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</si>
  <si>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</si>
  <si>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</si>
  <si>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</si>
  <si>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</si>
  <si>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</si>
  <si>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</si>
  <si>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</si>
  <si>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</si>
  <si>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</si>
  <si>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</si>
  <si>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</si>
  <si>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</si>
  <si>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</si>
  <si>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</si>
  <si>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</si>
  <si>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</si>
  <si>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</si>
  <si>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</si>
  <si>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</si>
  <si>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</si>
  <si>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</si>
  <si>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</si>
  <si>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</si>
  <si>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</si>
  <si>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</si>
  <si>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</si>
  <si>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</si>
  <si>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</si>
  <si>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</si>
  <si>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</si>
  <si>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</si>
  <si>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</si>
  <si>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</si>
  <si>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</si>
  <si>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</si>
  <si>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</si>
  <si>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</si>
  <si>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</si>
  <si>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</si>
  <si>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</si>
  <si>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</si>
  <si>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</si>
  <si>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</si>
  <si>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</si>
  <si>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</si>
  <si>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</si>
  <si>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</si>
  <si>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</si>
  <si>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</si>
  <si>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</si>
  <si>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</si>
  <si>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</si>
  <si>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</si>
  <si>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</si>
  <si>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</si>
  <si>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</si>
  <si>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</si>
  <si>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</si>
  <si>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</si>
  <si>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</si>
  <si>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</si>
  <si>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</si>
  <si>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</si>
  <si>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</si>
  <si>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</si>
  <si>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</si>
  <si>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</si>
  <si>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</si>
  <si>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</si>
  <si>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</si>
  <si>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</si>
  <si>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</si>
  <si>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</si>
  <si>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</si>
  <si>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</si>
  <si>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</si>
  <si>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</si>
  <si>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</si>
  <si>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</si>
  <si>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</si>
  <si>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</si>
  <si>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</si>
  <si>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</si>
  <si>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</si>
  <si>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</si>
  <si>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</si>
  <si>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</si>
  <si>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</si>
  <si>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</si>
  <si>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</si>
  <si>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</si>
  <si>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</si>
  <si>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</si>
  <si>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</si>
  <si>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</si>
  <si>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</si>
  <si>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</si>
  <si>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</si>
  <si>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</si>
  <si>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</si>
  <si>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</si>
  <si>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</si>
  <si>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</si>
  <si>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</si>
  <si>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</si>
  <si>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</si>
  <si>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</si>
  <si>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</si>
  <si>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</si>
  <si>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</si>
  <si>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</si>
  <si>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</si>
  <si>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</si>
  <si>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</si>
  <si>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</si>
  <si>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</si>
  <si>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</si>
  <si>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</si>
  <si>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</si>
  <si>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</si>
  <si>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</si>
  <si>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</si>
  <si>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</si>
  <si>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</si>
  <si>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</si>
  <si>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</si>
  <si>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</si>
  <si>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</si>
  <si>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</si>
  <si>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</si>
  <si>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</si>
  <si>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</si>
  <si>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</si>
  <si>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</si>
  <si>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</si>
  <si>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</si>
  <si>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</si>
  <si>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</si>
  <si>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</si>
  <si>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</si>
  <si>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</si>
  <si>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</si>
  <si>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</si>
  <si>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</si>
  <si>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</si>
  <si>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</si>
  <si>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</si>
  <si>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</si>
  <si>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</si>
  <si>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</si>
  <si>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</si>
  <si>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</si>
  <si>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</si>
  <si>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</si>
  <si>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</si>
  <si>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</si>
  <si>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</si>
  <si>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</si>
  <si>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</si>
  <si>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</si>
  <si>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</si>
  <si>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</si>
  <si>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</si>
  <si>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</si>
  <si>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</si>
  <si>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</si>
  <si>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</si>
  <si>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</si>
  <si>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</si>
  <si>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</si>
  <si>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</si>
  <si>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</si>
  <si>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</si>
  <si>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</si>
  <si>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</si>
  <si>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</si>
  <si>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</si>
  <si>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</si>
  <si>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</si>
  <si>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</si>
  <si>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</si>
  <si>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</si>
  <si>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</si>
  <si>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</si>
  <si>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</si>
  <si>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</si>
  <si>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</si>
  <si>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</si>
  <si>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</si>
  <si>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</si>
  <si>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</si>
  <si>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</si>
  <si>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</si>
  <si>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</si>
  <si>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</si>
  <si>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</si>
  <si>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</si>
  <si>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</si>
  <si>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</si>
  <si>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</si>
  <si>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</si>
  <si>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</si>
  <si>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</si>
  <si>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</si>
  <si>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</si>
  <si>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</si>
  <si>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</si>
  <si>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</si>
  <si>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</si>
  <si>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</si>
  <si>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</si>
  <si>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</si>
  <si>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</si>
  <si>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</si>
  <si>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</si>
  <si>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</si>
  <si>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</si>
  <si>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</si>
  <si>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</si>
  <si>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</si>
  <si>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</si>
  <si>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</si>
  <si>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</si>
  <si>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</si>
  <si>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</si>
  <si>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</si>
  <si>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</si>
  <si>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</si>
  <si>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</si>
  <si>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</si>
  <si>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</si>
  <si>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</si>
  <si>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</si>
  <si>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</si>
  <si>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</si>
  <si>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</si>
  <si>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</si>
  <si>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</si>
  <si>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</si>
  <si>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</si>
  <si>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</si>
  <si>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</si>
  <si>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</si>
  <si>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</si>
  <si>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</si>
  <si>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</si>
  <si>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</si>
  <si>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</si>
  <si>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</si>
  <si>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</si>
  <si>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</si>
  <si>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</si>
  <si>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</si>
  <si>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</si>
  <si>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</si>
  <si>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</si>
  <si>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</si>
  <si>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</si>
  <si>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</si>
  <si>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</si>
  <si>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</si>
  <si>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</si>
  <si>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</si>
  <si>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</si>
  <si>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</si>
  <si>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</si>
  <si>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</si>
  <si>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</si>
  <si>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</si>
  <si>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</si>
  <si>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</si>
  <si>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</si>
  <si>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</si>
  <si>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</si>
  <si>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</si>
  <si>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</si>
  <si>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</si>
  <si>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</si>
  <si>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</si>
  <si>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</si>
  <si>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</si>
  <si>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</si>
  <si>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</si>
  <si>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</si>
  <si>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</si>
  <si>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</si>
  <si>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</si>
  <si>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</si>
  <si>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</si>
  <si>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</si>
  <si>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</si>
  <si>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</si>
  <si>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</si>
  <si>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</si>
  <si>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</si>
  <si>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</si>
  <si>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</si>
  <si>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</si>
  <si>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</si>
  <si>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</si>
  <si>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</si>
  <si>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</si>
  <si>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</si>
  <si>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</si>
  <si>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</si>
  <si>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</si>
  <si>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</si>
  <si>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</si>
  <si>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</si>
  <si>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</si>
  <si>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</si>
  <si>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</si>
  <si>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</si>
  <si>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</si>
  <si>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</si>
  <si>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</si>
  <si>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</si>
  <si>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</si>
  <si>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</si>
  <si>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</si>
  <si>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</si>
  <si>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</si>
  <si>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</si>
  <si>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</si>
  <si>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</si>
  <si>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</si>
  <si>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</si>
  <si>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</si>
  <si>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</si>
  <si>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</si>
  <si>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</si>
  <si>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</si>
  <si>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</si>
  <si>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</si>
  <si>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</si>
  <si>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</si>
  <si>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</si>
  <si>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</si>
  <si>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</si>
  <si>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</si>
  <si>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</si>
  <si>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</si>
  <si>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</si>
  <si>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</si>
  <si>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</si>
  <si>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</si>
  <si>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</si>
  <si>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</si>
  <si>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</si>
  <si>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</si>
  <si>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</si>
  <si>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</si>
  <si>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</si>
  <si>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</si>
  <si>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</si>
  <si>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</si>
  <si>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</si>
  <si>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</si>
  <si>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</si>
  <si>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</si>
  <si>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</si>
  <si>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</si>
  <si>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</si>
  <si>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</si>
  <si>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</si>
  <si>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</si>
  <si>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</si>
  <si>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</si>
  <si>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</si>
  <si>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</si>
  <si>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</si>
  <si>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</si>
  <si>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</si>
  <si>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</si>
  <si>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</si>
  <si>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</si>
  <si>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</si>
  <si>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</si>
  <si>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</si>
  <si>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</si>
  <si>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</si>
  <si>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</si>
  <si>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</si>
  <si>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</si>
  <si>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</si>
  <si>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</si>
  <si>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</si>
  <si>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</si>
  <si>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</si>
  <si>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</si>
  <si>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</si>
  <si>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</si>
  <si>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</si>
  <si>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</si>
  <si>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</si>
  <si>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</si>
  <si>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</si>
  <si>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</si>
  <si>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</si>
  <si>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</si>
  <si>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</si>
  <si>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</si>
  <si>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</si>
  <si>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</si>
  <si>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</si>
  <si>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</si>
  <si>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</si>
  <si>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</si>
  <si>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</si>
  <si>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</si>
  <si>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</si>
  <si>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</si>
  <si>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</si>
  <si>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</si>
  <si>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</si>
  <si>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</si>
  <si>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</si>
  <si>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</si>
  <si>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</si>
  <si>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</si>
  <si>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</si>
  <si>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</si>
  <si>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</si>
  <si>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</si>
  <si>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</si>
  <si>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</si>
  <si>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</si>
  <si>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</si>
  <si>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</si>
  <si>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</si>
  <si>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</si>
  <si>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</si>
  <si>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</si>
  <si>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</si>
  <si>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</si>
  <si>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</si>
  <si>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</si>
  <si>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</si>
  <si>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</si>
  <si>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</si>
  <si>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</si>
  <si>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</si>
  <si>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</si>
  <si>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</si>
  <si>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</si>
  <si>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</si>
  <si>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</si>
  <si>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</si>
  <si>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</si>
  <si>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</si>
  <si>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</si>
  <si>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</si>
  <si>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</si>
  <si>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</si>
  <si>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</si>
  <si>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</si>
  <si>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</si>
  <si>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</si>
  <si>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</si>
  <si>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</si>
  <si>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</si>
  <si>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</si>
  <si>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</si>
  <si>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</si>
  <si>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</si>
  <si>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</si>
  <si>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</si>
  <si>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</si>
  <si>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</si>
  <si>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</si>
  <si>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</si>
  <si>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</si>
  <si>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</si>
  <si>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</si>
  <si>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</si>
  <si>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</si>
  <si>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</si>
  <si>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</si>
  <si>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</si>
  <si>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</si>
  <si>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</si>
  <si>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</si>
  <si>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</si>
  <si>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</si>
  <si>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</si>
  <si>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</si>
  <si>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</si>
  <si>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</si>
  <si>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</si>
  <si>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</si>
  <si>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</si>
  <si>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</si>
  <si>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</si>
  <si>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</si>
  <si>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</si>
  <si>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</si>
  <si>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</si>
  <si>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</si>
  <si>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</si>
  <si>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</si>
  <si>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</si>
  <si>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</si>
  <si>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</si>
  <si>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</si>
  <si>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</si>
  <si>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</si>
  <si>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</si>
  <si>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</si>
  <si>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</si>
  <si>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</si>
  <si>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</si>
  <si>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</si>
  <si>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</si>
  <si>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</si>
  <si>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</si>
  <si>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</si>
  <si>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</si>
  <si>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</si>
  <si>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</si>
  <si>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</si>
  <si>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</si>
  <si>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</si>
  <si>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</si>
  <si>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</si>
  <si>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</si>
  <si>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</si>
  <si>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</si>
  <si>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</si>
  <si>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</si>
  <si>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</si>
  <si>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</si>
  <si>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</si>
  <si>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</si>
  <si>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</si>
  <si>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</si>
  <si>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</si>
  <si>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</si>
  <si>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</si>
  <si>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</si>
  <si>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</si>
  <si>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</si>
  <si>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</si>
  <si>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</si>
  <si>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</si>
  <si>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</si>
  <si>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</si>
  <si>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</si>
  <si>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</si>
  <si>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</si>
  <si>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</si>
  <si>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</si>
  <si>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</si>
  <si>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</si>
  <si>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</si>
  <si>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</si>
  <si>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</si>
  <si>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</si>
  <si>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</si>
  <si>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</si>
  <si>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</si>
  <si>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</si>
  <si>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</si>
  <si>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</si>
  <si>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</si>
  <si>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</si>
  <si>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</si>
  <si>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</si>
  <si>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</si>
  <si>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</si>
  <si>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</si>
  <si>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</si>
  <si>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</si>
  <si>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</si>
  <si>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</si>
  <si>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</si>
  <si>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</si>
  <si>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</si>
  <si>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</si>
  <si>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</si>
  <si>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</si>
  <si>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</si>
  <si>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</si>
  <si>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</si>
  <si>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</si>
  <si>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</si>
  <si>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</si>
  <si>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</si>
  <si>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</si>
  <si>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</si>
  <si>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</si>
  <si>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</si>
  <si>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</si>
  <si>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</si>
  <si>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</si>
  <si>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</si>
  <si>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</si>
  <si>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</si>
  <si>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</si>
  <si>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</si>
  <si>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</si>
  <si>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</si>
  <si>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</si>
  <si>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</si>
  <si>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</si>
  <si>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</si>
  <si>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</si>
  <si>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</si>
  <si>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</si>
  <si>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</si>
  <si>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</si>
  <si>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</si>
  <si>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</si>
  <si>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</si>
  <si>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</si>
  <si>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</si>
  <si>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</si>
  <si>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</si>
  <si>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</si>
  <si>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</si>
  <si>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</si>
  <si>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</si>
  <si>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</si>
  <si>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</si>
  <si>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</si>
  <si>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</si>
  <si>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</si>
  <si>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</si>
  <si>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</si>
  <si>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</si>
  <si>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</si>
  <si>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</si>
  <si>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</si>
  <si>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</si>
  <si>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</si>
  <si>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</si>
  <si>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</si>
  <si>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</si>
  <si>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</si>
  <si>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</si>
  <si>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</si>
  <si>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</si>
  <si>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</si>
  <si>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</si>
  <si>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</si>
  <si>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</si>
  <si>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</si>
  <si>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</si>
  <si>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</si>
  <si>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</si>
  <si>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</si>
  <si>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</si>
  <si>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</si>
  <si>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</si>
  <si>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</si>
  <si>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</si>
  <si>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</si>
  <si>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</si>
  <si>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</si>
  <si>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</si>
  <si>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</si>
  <si>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</si>
  <si>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</si>
  <si>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</si>
  <si>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</si>
  <si>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</si>
  <si>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</si>
  <si>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</si>
  <si>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</si>
  <si>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</si>
  <si>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</si>
  <si>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</si>
  <si>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</si>
  <si>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</si>
  <si>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</si>
  <si>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</si>
  <si>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</si>
  <si>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</si>
  <si>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</si>
  <si>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</si>
  <si>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</si>
  <si>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</si>
  <si>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</si>
  <si>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</si>
  <si>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</si>
  <si>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</si>
  <si>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</si>
  <si>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</si>
  <si>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</si>
  <si>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</si>
  <si>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</si>
  <si>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</si>
  <si>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</si>
  <si>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</si>
  <si>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</si>
  <si>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</si>
  <si>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</si>
  <si>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</si>
  <si>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</si>
  <si>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</si>
  <si>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</si>
  <si>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</si>
  <si>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</si>
  <si>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</si>
  <si>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</si>
  <si>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</si>
  <si>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</si>
  <si>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</si>
  <si>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</si>
  <si>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</si>
  <si>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</si>
  <si>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</si>
  <si>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</si>
  <si>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</si>
  <si>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</si>
  <si>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</si>
  <si>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</si>
  <si>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</si>
  <si>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</si>
  <si>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</si>
  <si>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</si>
  <si>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</si>
  <si>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</si>
  <si>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</si>
  <si>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</si>
  <si>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</si>
  <si>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</si>
  <si>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</si>
  <si>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</si>
  <si>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</si>
  <si>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</si>
  <si>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</si>
  <si>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</si>
  <si>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</si>
  <si>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</si>
  <si>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</si>
  <si>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</si>
  <si>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</si>
  <si>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</si>
  <si>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</si>
  <si>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</si>
  <si>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</si>
  <si>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</si>
  <si>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</si>
  <si>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</si>
  <si>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</si>
  <si>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</si>
  <si>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</si>
  <si>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</si>
  <si>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</si>
  <si>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</si>
  <si>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</si>
  <si>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</si>
  <si>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</si>
  <si>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</si>
  <si>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</si>
  <si>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</si>
  <si>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</si>
  <si>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</si>
  <si>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</si>
  <si>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</si>
  <si>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</si>
  <si>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</si>
  <si>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</si>
  <si>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</si>
  <si>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</si>
  <si>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</si>
  <si>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</si>
  <si>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</si>
  <si>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</si>
  <si>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</si>
  <si>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</si>
  <si>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</si>
  <si>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</si>
  <si>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</si>
  <si>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</si>
  <si>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</si>
  <si>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</si>
  <si>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</si>
  <si>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</si>
  <si>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</si>
  <si>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</si>
  <si>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</si>
  <si>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</si>
  <si>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</si>
  <si>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</si>
  <si>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</si>
  <si>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</si>
  <si>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</si>
  <si>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</si>
  <si>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</si>
  <si>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</si>
  <si>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</si>
  <si>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</si>
  <si>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</si>
  <si>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</si>
  <si>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</si>
  <si>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</si>
  <si>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</si>
  <si>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</si>
  <si>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</si>
  <si>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</si>
  <si>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</si>
  <si>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</si>
  <si>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</si>
  <si>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</si>
  <si>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</si>
  <si>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</si>
  <si>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</si>
  <si>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</si>
  <si>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</si>
  <si>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</si>
  <si>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</si>
  <si>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</si>
  <si>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</si>
  <si>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</si>
  <si>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</si>
  <si>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</si>
  <si>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</si>
  <si>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</si>
  <si>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</si>
  <si>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</si>
  <si>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</si>
  <si>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</si>
  <si>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</si>
  <si>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</si>
  <si>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</si>
  <si>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</si>
  <si>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</si>
  <si>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</si>
  <si>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</si>
  <si>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</si>
  <si>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</si>
  <si>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</si>
  <si>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</si>
  <si>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</si>
  <si>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</si>
  <si>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</si>
  <si>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</si>
  <si>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</si>
  <si>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</si>
  <si>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</si>
  <si>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</si>
  <si>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</si>
  <si>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</si>
  <si>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</si>
  <si>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</si>
  <si>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</si>
  <si>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</si>
  <si>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</si>
  <si>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</si>
  <si>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</si>
  <si>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</si>
  <si>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</si>
  <si>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</si>
  <si>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</si>
  <si>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</si>
  <si>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</si>
  <si>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</si>
  <si>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</si>
  <si>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</si>
  <si>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</si>
  <si>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</si>
  <si>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</si>
  <si>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</si>
  <si>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</si>
  <si>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</si>
  <si>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</si>
  <si>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</si>
  <si>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</si>
  <si>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</si>
  <si>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</si>
  <si>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</si>
  <si>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</si>
  <si>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</si>
  <si>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</si>
  <si>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</si>
  <si>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</si>
  <si>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</si>
  <si>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</si>
  <si>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</si>
  <si>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</si>
  <si>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</si>
  <si>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</si>
  <si>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</si>
  <si>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</si>
  <si>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</si>
  <si>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</si>
  <si>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</si>
  <si>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</si>
  <si>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</si>
  <si>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</si>
  <si>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</si>
  <si>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</si>
  <si>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</si>
  <si>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</si>
  <si>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</si>
  <si>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</si>
  <si>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</si>
  <si>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</si>
  <si>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</si>
  <si>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</si>
  <si>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</si>
  <si>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</si>
  <si>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</si>
  <si>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</si>
  <si>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</si>
  <si>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</si>
  <si>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</si>
  <si>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</si>
  <si>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</si>
  <si>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</si>
  <si>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</si>
  <si>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</si>
  <si>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</si>
  <si>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</si>
  <si>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</si>
  <si>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</si>
  <si>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</si>
  <si>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</si>
  <si>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</si>
  <si>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</si>
  <si>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</si>
  <si>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</si>
  <si>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</si>
  <si>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</si>
  <si>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</si>
  <si>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</si>
  <si>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</si>
  <si>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</si>
  <si>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</si>
  <si>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</si>
  <si>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</si>
  <si>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</si>
  <si>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</si>
  <si>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</si>
  <si>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</si>
  <si>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</si>
  <si>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</si>
  <si>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</si>
  <si>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</si>
  <si>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</si>
  <si>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</si>
  <si>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</si>
  <si>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</si>
  <si>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</si>
  <si>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</si>
  <si>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</si>
  <si>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</si>
  <si>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</si>
  <si>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</si>
  <si>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</si>
  <si>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</si>
  <si>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</si>
  <si>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</si>
  <si>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</si>
  <si>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</si>
  <si>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</si>
  <si>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</si>
  <si>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</si>
  <si>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</si>
  <si>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</si>
  <si>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</si>
  <si>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</si>
  <si>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</si>
  <si>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</si>
  <si>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</si>
  <si>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</si>
  <si>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</si>
  <si>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</si>
  <si>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</si>
  <si>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</si>
  <si>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</si>
  <si>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</si>
  <si>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</si>
  <si>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</si>
  <si>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</si>
  <si>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</si>
  <si>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</si>
  <si>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</si>
  <si>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</si>
  <si>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</si>
  <si>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</si>
  <si>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</si>
  <si>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</si>
  <si>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</si>
  <si>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</si>
  <si>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</si>
  <si>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</si>
  <si>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</si>
  <si>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</si>
  <si>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</si>
  <si>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</si>
  <si>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</si>
  <si>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</si>
  <si>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</si>
  <si>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</si>
  <si>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</si>
  <si>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</si>
  <si>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</si>
  <si>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</si>
  <si>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</si>
  <si>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</si>
  <si>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</si>
  <si>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</si>
  <si>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</si>
  <si>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</si>
  <si>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</si>
  <si>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</si>
  <si>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</si>
  <si>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</si>
  <si>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</si>
  <si>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</si>
  <si>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</si>
  <si>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</si>
  <si>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</si>
  <si>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</si>
  <si>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</si>
  <si>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</si>
  <si>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</si>
  <si>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</si>
  <si>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</si>
  <si>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</si>
  <si>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</si>
  <si>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</si>
  <si>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</si>
  <si>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</si>
  <si>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</si>
  <si>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</si>
  <si>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</si>
  <si>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</si>
  <si>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</si>
  <si>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</si>
  <si>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</si>
  <si>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</si>
  <si>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</si>
  <si>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</si>
  <si>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</si>
  <si>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</si>
  <si>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</si>
  <si>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</si>
  <si>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</si>
  <si>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</si>
  <si>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</si>
  <si>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</si>
  <si>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</si>
  <si>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</si>
  <si>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</si>
  <si>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</si>
  <si>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</si>
  <si>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</si>
  <si>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</si>
  <si>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</si>
  <si>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</si>
  <si>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</si>
  <si>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</si>
  <si>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</si>
  <si>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</si>
  <si>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</si>
  <si>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</si>
  <si>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</si>
  <si>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</si>
  <si>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</si>
  <si>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</si>
  <si>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</si>
  <si>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</si>
  <si>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</si>
  <si>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</si>
  <si>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</si>
  <si>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</si>
  <si>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</si>
  <si>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</si>
  <si>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</si>
  <si>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</si>
  <si>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</si>
  <si>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</si>
  <si>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</si>
  <si>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</si>
  <si>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</si>
  <si>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</si>
  <si>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</si>
  <si>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</si>
  <si>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</si>
  <si>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</si>
  <si>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</si>
  <si>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</si>
  <si>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</si>
  <si>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</si>
  <si>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</si>
  <si>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</si>
  <si>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</si>
  <si>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</si>
  <si>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</si>
  <si>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</si>
  <si>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</si>
  <si>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</si>
  <si>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</si>
  <si>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</si>
  <si>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</si>
  <si>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</si>
  <si>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</si>
  <si>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</si>
  <si>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</si>
  <si>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</si>
  <si>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</si>
  <si>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</si>
  <si>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</si>
  <si>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</si>
  <si>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</si>
  <si>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</si>
  <si>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</si>
  <si>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</si>
  <si>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</si>
  <si>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</si>
  <si>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</si>
  <si>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</si>
  <si>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</si>
  <si>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</si>
  <si>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</si>
  <si>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</si>
  <si>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</si>
  <si>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</si>
  <si>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</si>
  <si>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</si>
  <si>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</si>
  <si>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</si>
  <si>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</si>
  <si>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</si>
  <si>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</si>
  <si>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</si>
  <si>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</si>
  <si>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</si>
  <si>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</si>
  <si>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</si>
  <si>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</si>
  <si>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</si>
  <si>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</si>
  <si>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</si>
  <si>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</si>
  <si>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</si>
  <si>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</si>
  <si>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</si>
  <si>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</si>
  <si>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</si>
  <si>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</si>
  <si>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</si>
  <si>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</si>
  <si>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</si>
  <si>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</si>
  <si>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</si>
  <si>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</si>
  <si>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</si>
  <si>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</si>
  <si>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</si>
  <si>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</si>
  <si>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</si>
  <si>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</si>
  <si>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</si>
  <si>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</si>
  <si>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</si>
  <si>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</si>
  <si>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</si>
  <si>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</si>
  <si>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</si>
  <si>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</si>
  <si>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</si>
  <si>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</si>
  <si>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</si>
  <si>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</si>
  <si>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</si>
  <si>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</si>
  <si>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</si>
  <si>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</si>
  <si>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</si>
  <si>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</si>
  <si>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</si>
  <si>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</si>
  <si>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</si>
  <si>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</si>
  <si>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</si>
  <si>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</si>
  <si>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</si>
  <si>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</si>
  <si>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</si>
  <si>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</si>
  <si>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</si>
  <si>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</si>
  <si>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</si>
  <si>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</si>
  <si>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</si>
  <si>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</si>
  <si>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</si>
  <si>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</si>
  <si>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</si>
  <si>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</si>
  <si>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</si>
  <si>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</si>
  <si>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</si>
  <si>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</si>
  <si>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</si>
  <si>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</si>
  <si>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</si>
  <si>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</si>
  <si>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</si>
  <si>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</si>
  <si>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</si>
  <si>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</si>
  <si>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</si>
  <si>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</si>
  <si>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</si>
  <si>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</si>
  <si>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</si>
  <si>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</si>
  <si>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</si>
  <si>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</si>
  <si>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</si>
  <si>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</si>
  <si>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</si>
  <si>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</si>
  <si>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</si>
  <si>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</si>
  <si>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</si>
  <si>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</si>
  <si>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</si>
  <si>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</si>
  <si>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</si>
  <si>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</si>
  <si>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</si>
  <si>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</si>
  <si>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</si>
  <si>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</si>
  <si>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</si>
  <si>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</si>
  <si>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</si>
  <si>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</si>
  <si>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</si>
  <si>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</si>
  <si>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</si>
  <si>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</si>
  <si>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</si>
  <si>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</si>
  <si>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</si>
  <si>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</si>
  <si>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</si>
  <si>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</si>
  <si>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</si>
  <si>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</si>
  <si>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</si>
  <si>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</si>
  <si>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</si>
  <si>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</si>
  <si>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</si>
  <si>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</si>
  <si>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</si>
  <si>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</si>
  <si>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</si>
  <si>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</si>
  <si>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</si>
  <si>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</si>
  <si>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</si>
  <si>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</si>
  <si>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</si>
  <si>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</si>
  <si>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</si>
  <si>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</si>
  <si>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</si>
  <si>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</si>
  <si>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</si>
  <si>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</si>
  <si>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</si>
  <si>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</si>
  <si>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</si>
  <si>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</si>
  <si>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</si>
  <si>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</si>
  <si>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</si>
  <si>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</si>
  <si>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</si>
  <si>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</si>
  <si>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</si>
  <si>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</si>
  <si>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</si>
  <si>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</si>
  <si>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</si>
  <si>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</si>
  <si>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</si>
  <si>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</si>
  <si>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</si>
  <si>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</si>
  <si>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</si>
  <si>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</si>
  <si>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</si>
  <si>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</si>
  <si>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</si>
  <si>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</si>
  <si>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</si>
  <si>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</si>
  <si>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</si>
  <si>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</si>
  <si>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</si>
  <si>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</si>
  <si>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</si>
  <si>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</si>
  <si>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</si>
  <si>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</si>
  <si>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</si>
  <si>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</si>
  <si>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</si>
  <si>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</si>
  <si>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</si>
  <si>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</si>
  <si>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</si>
  <si>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</si>
  <si>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</si>
  <si>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</si>
  <si>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</si>
  <si>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</si>
  <si>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</si>
  <si>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</si>
  <si>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</si>
  <si>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</si>
  <si>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</si>
  <si>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</si>
  <si>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</si>
  <si>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</si>
  <si>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</si>
  <si>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</si>
  <si>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</si>
  <si>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</si>
  <si>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</si>
  <si>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</si>
  <si>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</si>
  <si>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</si>
  <si>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</si>
  <si>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</si>
  <si>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</si>
  <si>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</si>
  <si>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</si>
  <si>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</si>
  <si>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</si>
  <si>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</si>
  <si>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</si>
  <si>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</si>
  <si>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</si>
  <si>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</si>
  <si>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</si>
  <si>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</si>
  <si>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</si>
  <si>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</si>
  <si>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</si>
  <si>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</si>
  <si>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</si>
  <si>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</si>
  <si>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</si>
  <si>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</si>
  <si>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</si>
  <si>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</si>
  <si>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</si>
  <si>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</si>
  <si>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</si>
  <si>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</si>
  <si>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</si>
  <si>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</si>
  <si>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</si>
  <si>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</si>
  <si>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</si>
  <si>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</si>
  <si>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</si>
  <si>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</si>
  <si>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</si>
  <si>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</si>
  <si>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</si>
  <si>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</si>
  <si>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</si>
  <si>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</si>
  <si>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</si>
  <si>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</si>
  <si>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</si>
  <si>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</si>
  <si>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</si>
  <si>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</si>
  <si>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</si>
  <si>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</si>
  <si>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</si>
  <si>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</si>
  <si>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</si>
  <si>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</si>
  <si>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</si>
  <si>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</si>
  <si>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</si>
  <si>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</si>
  <si>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</si>
  <si>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</si>
  <si>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</si>
  <si>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</si>
  <si>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</si>
  <si>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</si>
  <si>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</si>
  <si>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</si>
  <si>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</si>
  <si>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</si>
  <si>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</si>
  <si>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</si>
  <si>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</si>
  <si>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</si>
  <si>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</si>
  <si>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</si>
  <si>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</si>
  <si>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</si>
  <si>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</si>
  <si>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</si>
  <si>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</si>
  <si>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</si>
  <si>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</si>
  <si>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</si>
  <si>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</si>
  <si>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</si>
  <si>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</si>
  <si>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</si>
  <si>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</si>
  <si>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</si>
  <si>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</si>
  <si>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</si>
  <si>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</si>
  <si>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</si>
  <si>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</si>
  <si>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</si>
  <si>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</si>
  <si>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</si>
  <si>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</si>
  <si>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</si>
  <si>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</si>
  <si>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</si>
  <si>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</si>
  <si>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</si>
  <si>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</si>
  <si>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</si>
  <si>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</si>
  <si>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</si>
  <si>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</si>
  <si>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</si>
  <si>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</si>
  <si>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</si>
  <si>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</si>
  <si>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</si>
  <si>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</si>
  <si>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</si>
  <si>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</si>
  <si>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</si>
  <si>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</si>
  <si>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</si>
  <si>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</si>
  <si>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</si>
  <si>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</si>
  <si>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</si>
  <si>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</si>
  <si>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</si>
  <si>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</si>
  <si>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</si>
  <si>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</si>
  <si>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</si>
  <si>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</si>
  <si>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</si>
  <si>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</si>
  <si>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</si>
  <si>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</si>
  <si>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</si>
  <si>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</si>
  <si>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</si>
  <si>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</si>
  <si>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</si>
  <si>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</si>
  <si>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</si>
  <si>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</si>
  <si>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</si>
  <si>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</si>
  <si>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</si>
  <si>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</si>
  <si>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</si>
  <si>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</si>
  <si>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</si>
  <si>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</si>
  <si>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</si>
  <si>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</si>
  <si>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</si>
  <si>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</si>
  <si>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</si>
  <si>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</si>
  <si>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</si>
  <si>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</si>
  <si>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</si>
  <si>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</si>
  <si>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</si>
  <si>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</si>
  <si>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</si>
  <si>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</si>
  <si>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</si>
  <si>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</si>
  <si>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</si>
  <si>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</si>
  <si>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</si>
  <si>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</si>
  <si>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</si>
  <si>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</si>
  <si>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</si>
  <si>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</si>
  <si>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</si>
  <si>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</si>
  <si>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</si>
  <si>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</si>
  <si>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</si>
  <si>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</si>
  <si>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</si>
  <si>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</si>
  <si>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</si>
  <si>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</si>
  <si>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</si>
  <si>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</si>
  <si>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</si>
  <si>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</si>
  <si>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</si>
  <si>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</si>
  <si>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</si>
  <si>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</si>
  <si>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</si>
  <si>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</si>
  <si>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</si>
  <si>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</si>
  <si>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</si>
  <si>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</si>
  <si>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</si>
  <si>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</si>
  <si>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</si>
  <si>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</si>
  <si>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</si>
  <si>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</si>
  <si>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</si>
  <si>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</si>
  <si>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</si>
  <si>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</si>
  <si>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</si>
  <si>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</si>
  <si>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</si>
  <si>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</si>
  <si>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</si>
  <si>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</si>
  <si>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</si>
  <si>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</si>
  <si>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</si>
  <si>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</si>
  <si>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</si>
  <si>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</si>
  <si>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</si>
  <si>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</si>
  <si>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</si>
  <si>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</si>
  <si>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</si>
  <si>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</si>
  <si>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</si>
  <si>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</si>
  <si>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</si>
  <si>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</si>
  <si>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</si>
  <si>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</si>
  <si>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</si>
  <si>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</si>
  <si>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</si>
  <si>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</si>
  <si>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</si>
  <si>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</si>
  <si>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</si>
  <si>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</si>
  <si>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</si>
  <si>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</si>
  <si>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</si>
  <si>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</si>
  <si>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</si>
  <si>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</si>
  <si>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</si>
  <si>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</si>
  <si>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</si>
  <si>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</si>
  <si>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</si>
  <si>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</si>
  <si>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</si>
  <si>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</si>
  <si>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</si>
  <si>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</si>
  <si>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</si>
  <si>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</si>
  <si>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</si>
  <si>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</si>
  <si>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</si>
  <si>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</si>
  <si>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</si>
  <si>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</si>
  <si>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</si>
  <si>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</si>
  <si>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</si>
  <si>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</si>
  <si>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</si>
  <si>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</si>
  <si>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</si>
  <si>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</si>
  <si>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</si>
  <si>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</si>
  <si>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</si>
  <si>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</si>
  <si>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</si>
  <si>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</si>
  <si>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</si>
  <si>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</si>
  <si>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</si>
  <si>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</si>
  <si>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</si>
  <si>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</si>
  <si>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</si>
  <si>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</si>
  <si>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</si>
  <si>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</si>
  <si>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</si>
  <si>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</si>
  <si>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</si>
  <si>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</si>
  <si>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</si>
  <si>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</si>
  <si>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</si>
  <si>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</si>
  <si>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</si>
  <si>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</si>
  <si>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</si>
  <si>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</si>
  <si>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</si>
  <si>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</si>
  <si>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</si>
  <si>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</si>
  <si>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</si>
  <si>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</si>
  <si>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</si>
  <si>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</si>
  <si>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</si>
  <si>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</si>
  <si>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</si>
  <si>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</si>
  <si>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</si>
  <si>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</si>
  <si>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</si>
  <si>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</si>
  <si>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</si>
  <si>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</si>
  <si>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</si>
  <si>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</si>
  <si>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</si>
  <si>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</si>
  <si>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</si>
  <si>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</si>
  <si>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</si>
  <si>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</si>
  <si>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</si>
  <si>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</si>
  <si>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</si>
  <si>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</si>
  <si>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</si>
  <si>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</si>
  <si>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</si>
  <si>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</si>
  <si>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</si>
  <si>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</si>
  <si>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</si>
  <si>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</si>
  <si>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</si>
  <si>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</si>
  <si>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</si>
  <si>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</si>
  <si>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</si>
  <si>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</si>
  <si>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</si>
  <si>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</si>
  <si>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</si>
  <si>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</si>
  <si>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</si>
  <si>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</si>
  <si>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</si>
  <si>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</si>
  <si>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</si>
  <si>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</si>
  <si>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</si>
  <si>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</si>
  <si>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</si>
  <si>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</si>
  <si>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</si>
  <si>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</si>
  <si>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</si>
  <si>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</si>
  <si>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</si>
  <si>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</si>
  <si>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</si>
  <si>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</si>
  <si>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</si>
  <si>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</si>
  <si>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</si>
  <si>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</si>
  <si>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</si>
  <si>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</si>
  <si>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</si>
  <si>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</si>
  <si>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</si>
  <si>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</si>
  <si>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</si>
  <si>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</si>
  <si>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</si>
  <si>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</si>
  <si>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</si>
  <si>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</si>
  <si>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</si>
  <si>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</si>
  <si>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</si>
  <si>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</si>
  <si>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</si>
  <si>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</si>
  <si>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</si>
  <si>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</si>
  <si>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</si>
  <si>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</si>
  <si>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</si>
  <si>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</si>
  <si>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</si>
  <si>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</si>
  <si>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</si>
  <si>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</si>
  <si>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</si>
  <si>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</si>
  <si>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</si>
  <si>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</si>
  <si>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</si>
  <si>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</si>
  <si>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</si>
  <si>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</si>
  <si>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</si>
  <si>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</si>
  <si>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</si>
  <si>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</si>
  <si>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</si>
  <si>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</si>
  <si>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</si>
  <si>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</si>
  <si>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</si>
  <si>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</si>
  <si>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</si>
  <si>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</si>
  <si>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</si>
  <si>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</si>
  <si>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</si>
  <si>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</si>
  <si>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</si>
  <si>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</si>
  <si>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</si>
  <si>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</si>
  <si>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</si>
  <si>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</si>
  <si>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</si>
  <si>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</si>
  <si>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</si>
  <si>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</si>
  <si>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</si>
  <si>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</si>
  <si>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</si>
  <si>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</si>
  <si>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</si>
  <si>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</si>
  <si>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</si>
  <si>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</si>
  <si>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</si>
  <si>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</si>
  <si>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</si>
  <si>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</si>
  <si>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</si>
  <si>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</si>
  <si>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</si>
  <si>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</si>
  <si>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</si>
  <si>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</si>
  <si>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</si>
  <si>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</si>
  <si>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</si>
  <si>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</si>
  <si>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</si>
  <si>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</si>
  <si>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</si>
  <si>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</si>
  <si>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</si>
  <si>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</si>
  <si>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</si>
  <si>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</si>
  <si>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</si>
  <si>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</si>
  <si>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</si>
  <si>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</si>
  <si>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</si>
  <si>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</si>
  <si>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</si>
  <si>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</si>
  <si>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</si>
  <si>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</si>
  <si>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</si>
  <si>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</si>
  <si>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</si>
  <si>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</si>
  <si>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</si>
  <si>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</si>
  <si>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</si>
  <si>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</si>
  <si>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</si>
  <si>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</si>
  <si>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</si>
  <si>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</si>
  <si>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</si>
  <si>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</si>
  <si>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</si>
  <si>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</si>
  <si>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</si>
  <si>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</si>
  <si>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</si>
  <si>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</si>
  <si>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</si>
  <si>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</si>
  <si>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</si>
  <si>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</si>
  <si>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</si>
  <si>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</si>
  <si>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</si>
  <si>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</si>
  <si>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</si>
  <si>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</si>
  <si>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</si>
  <si>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</si>
  <si>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</si>
  <si>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</si>
  <si>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</si>
  <si>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</si>
  <si>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</si>
  <si>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</si>
  <si>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</si>
  <si>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</si>
  <si>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</si>
  <si>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</si>
  <si>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</si>
  <si>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</si>
  <si>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</si>
  <si>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</si>
  <si>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</si>
  <si>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</si>
  <si>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</si>
  <si>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</si>
  <si>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</si>
  <si>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</si>
  <si>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</si>
  <si>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</si>
  <si>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</si>
  <si>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</si>
  <si>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</si>
  <si>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</si>
  <si>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</si>
  <si>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</si>
  <si>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</si>
  <si>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</si>
  <si>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</si>
  <si>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</si>
  <si>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</si>
  <si>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</si>
  <si>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</si>
  <si>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</si>
  <si>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</si>
  <si>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</si>
  <si>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</si>
  <si>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</si>
  <si>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</si>
  <si>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</si>
  <si>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</si>
  <si>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</si>
  <si>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</si>
  <si>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</si>
  <si>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</si>
  <si>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</si>
  <si>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</si>
  <si>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</si>
  <si>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</si>
  <si>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</si>
  <si>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</si>
  <si>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</si>
  <si>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</si>
  <si>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</si>
  <si>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</si>
  <si>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</si>
  <si>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</si>
  <si>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</si>
  <si>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</si>
  <si>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</si>
  <si>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</si>
  <si>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</si>
  <si>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</si>
  <si>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</si>
  <si>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</si>
  <si>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</si>
  <si>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</si>
  <si>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</si>
  <si>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</si>
  <si>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</si>
  <si>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</si>
  <si>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</si>
  <si>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</si>
  <si>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</si>
  <si>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</si>
  <si>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</si>
  <si>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</si>
  <si>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</si>
  <si>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</si>
  <si>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</si>
  <si>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</si>
  <si>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</si>
  <si>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</si>
  <si>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</si>
  <si>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</si>
  <si>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</si>
  <si>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</si>
  <si>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</si>
  <si>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</si>
  <si>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</si>
  <si>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</si>
  <si>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</si>
  <si>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</si>
  <si>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</si>
  <si>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</si>
  <si>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</si>
  <si>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</si>
  <si>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</si>
  <si>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</si>
  <si>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</si>
  <si>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</si>
  <si>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</si>
  <si>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</si>
  <si>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</si>
  <si>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</si>
  <si>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</si>
  <si>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</si>
  <si>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</si>
  <si>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</si>
  <si>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</si>
  <si>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</si>
  <si>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</si>
  <si>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</si>
  <si>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</si>
  <si>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</si>
  <si>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</si>
  <si>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</si>
  <si>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</si>
  <si>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</si>
  <si>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</si>
  <si>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</si>
  <si>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</si>
  <si>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</si>
  <si>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</si>
  <si>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</si>
  <si>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</si>
  <si>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</si>
  <si>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</si>
  <si>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</si>
  <si>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</si>
  <si>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</si>
  <si>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</si>
  <si>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</si>
  <si>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</si>
  <si>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</si>
  <si>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</si>
  <si>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</si>
  <si>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</si>
  <si>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</si>
  <si>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</si>
  <si>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</si>
  <si>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</si>
  <si>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</si>
  <si>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</si>
  <si>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</si>
  <si>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</si>
  <si>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</si>
  <si>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</si>
  <si>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</si>
  <si>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</si>
  <si>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</si>
  <si>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</si>
  <si>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</si>
  <si>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</si>
  <si>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</si>
  <si>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</si>
  <si>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</si>
  <si>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</si>
  <si>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</si>
  <si>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</si>
  <si>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</si>
  <si>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</si>
  <si>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</si>
  <si>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</si>
  <si>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</si>
  <si>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</si>
  <si>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</si>
  <si>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</si>
  <si>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</si>
  <si>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</si>
  <si>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</si>
  <si>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</si>
  <si>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</si>
  <si>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</si>
  <si>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</si>
  <si>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</si>
  <si>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</si>
  <si>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</si>
  <si>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</si>
  <si>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</si>
  <si>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</si>
  <si>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</si>
  <si>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</si>
  <si>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</si>
  <si>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</si>
  <si>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</si>
  <si>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</si>
  <si>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</si>
  <si>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</si>
  <si>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</si>
  <si>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</si>
  <si>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</si>
  <si>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</si>
  <si>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</si>
  <si>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</si>
  <si>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</si>
  <si>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</si>
  <si>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</si>
  <si>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</si>
  <si>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</si>
  <si>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</si>
  <si>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</si>
  <si>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</si>
  <si>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</si>
  <si>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</si>
  <si>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</si>
  <si>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</si>
  <si>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</si>
  <si>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</si>
  <si>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</si>
  <si>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</si>
  <si>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</si>
  <si>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</si>
  <si>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</si>
  <si>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</si>
  <si>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</si>
  <si>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</si>
  <si>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</si>
  <si>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</si>
  <si>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</si>
  <si>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</si>
  <si>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</si>
  <si>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</si>
  <si>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</si>
  <si>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</si>
  <si>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</si>
  <si>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</si>
  <si>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</si>
  <si>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</si>
  <si>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</si>
  <si>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</si>
  <si>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</si>
  <si>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</si>
  <si>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</si>
  <si>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</si>
  <si>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</si>
  <si>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</si>
  <si>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</si>
  <si>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</si>
  <si>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</si>
  <si>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</si>
  <si>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</si>
  <si>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</si>
  <si>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</si>
  <si>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</si>
  <si>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</si>
  <si>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</si>
  <si>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</si>
  <si>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</si>
  <si>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</si>
  <si>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</si>
  <si>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</si>
  <si>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</si>
  <si>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</si>
  <si>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</si>
  <si>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</si>
  <si>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</si>
  <si>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</si>
  <si>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</si>
  <si>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</si>
  <si>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</si>
  <si>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</si>
  <si>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</si>
  <si>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</si>
  <si>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</si>
  <si>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</si>
  <si>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</si>
  <si>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</si>
  <si>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</si>
  <si>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</si>
  <si>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</si>
  <si>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</si>
  <si>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</si>
  <si>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</si>
  <si>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</si>
  <si>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</si>
  <si>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</si>
  <si>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</si>
  <si>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</si>
  <si>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</si>
  <si>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</si>
  <si>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</si>
  <si>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</si>
  <si>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</si>
  <si>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</si>
  <si>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</si>
  <si>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</si>
  <si>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</si>
  <si>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</si>
  <si>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</si>
  <si>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</si>
  <si>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</si>
  <si>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</si>
  <si>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</si>
  <si>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</si>
  <si>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</si>
  <si>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</si>
  <si>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</si>
  <si>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</si>
  <si>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</si>
  <si>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</si>
  <si>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</si>
  <si>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</si>
  <si>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</si>
  <si>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</si>
  <si>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</si>
  <si>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</si>
  <si>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</si>
  <si>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</si>
  <si>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</si>
  <si>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</si>
  <si>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</si>
  <si>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</si>
  <si>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</si>
  <si>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</si>
  <si>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</si>
  <si>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</si>
  <si>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</si>
  <si>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</si>
  <si>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</si>
  <si>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</si>
  <si>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</si>
  <si>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</si>
  <si>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</si>
  <si>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</si>
  <si>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</si>
  <si>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</si>
  <si>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</si>
  <si>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</si>
  <si>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</si>
  <si>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</si>
  <si>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</si>
  <si>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</si>
  <si>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</si>
  <si>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</si>
  <si>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</si>
  <si>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</si>
  <si>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</si>
  <si>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</si>
  <si>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</si>
  <si>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</si>
  <si>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</si>
  <si>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</si>
  <si>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</si>
  <si>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</si>
  <si>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</si>
  <si>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</si>
  <si>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</si>
  <si>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</si>
  <si>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</si>
  <si>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</si>
  <si>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</si>
  <si>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</si>
  <si>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</si>
  <si>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</si>
  <si>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</si>
  <si>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</si>
  <si>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</si>
  <si>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</si>
  <si>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</si>
  <si>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</si>
  <si>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</si>
  <si>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</si>
  <si>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</si>
  <si>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</si>
  <si>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</si>
  <si>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</si>
  <si>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</si>
  <si>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</si>
  <si>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</si>
  <si>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</si>
  <si>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</si>
  <si>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</si>
  <si>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</si>
  <si>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</si>
  <si>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</si>
  <si>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</si>
  <si>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</si>
  <si>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</si>
  <si>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</si>
  <si>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</si>
  <si>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</si>
  <si>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</si>
  <si>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</si>
  <si>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</si>
  <si>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</si>
  <si>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</si>
  <si>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</si>
  <si>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</si>
  <si>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</si>
  <si>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</si>
  <si>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</si>
  <si>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</si>
  <si>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</si>
  <si>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</si>
  <si>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</si>
  <si>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</si>
  <si>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</si>
  <si>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</si>
  <si>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</si>
  <si>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</si>
  <si>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</si>
  <si>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</si>
  <si>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</si>
  <si>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</si>
  <si>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</si>
  <si>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</si>
  <si>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</si>
  <si>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</si>
  <si>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</si>
  <si>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</si>
  <si>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</si>
  <si>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</si>
  <si>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</si>
  <si>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</si>
  <si>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</si>
  <si>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</si>
  <si>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</si>
  <si>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</si>
  <si>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</si>
  <si>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</si>
  <si>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</si>
  <si>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</si>
  <si>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</si>
  <si>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</si>
  <si>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</si>
  <si>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</si>
  <si>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</si>
  <si>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</si>
  <si>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</si>
  <si>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</si>
  <si>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</si>
  <si>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</si>
  <si>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</si>
  <si>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</si>
  <si>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</si>
  <si>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</si>
  <si>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</si>
  <si>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</si>
  <si>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</si>
  <si>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</si>
  <si>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</si>
  <si>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</si>
  <si>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</si>
  <si>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</si>
  <si>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</si>
  <si>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</si>
  <si>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</si>
  <si>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</si>
  <si>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</si>
  <si>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</si>
  <si>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</si>
  <si>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</si>
  <si>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</si>
  <si>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</si>
  <si>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</si>
  <si>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</si>
  <si>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</si>
  <si>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</si>
  <si>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</si>
  <si>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</si>
  <si>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</si>
  <si>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</si>
  <si>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</si>
  <si>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</si>
  <si>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</si>
  <si>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</si>
  <si>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</si>
  <si>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</si>
  <si>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</si>
  <si>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</si>
  <si>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</si>
  <si>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</si>
  <si>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</si>
  <si>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</si>
  <si>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</si>
  <si>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</si>
  <si>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</si>
  <si>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</si>
  <si>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</si>
  <si>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</si>
  <si>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</si>
  <si>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</si>
  <si>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</si>
  <si>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</si>
  <si>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</si>
  <si>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</si>
  <si>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</si>
  <si>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</si>
  <si>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</si>
  <si>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</si>
  <si>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</si>
  <si>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</si>
  <si>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</si>
  <si>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</si>
  <si>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</si>
  <si>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</si>
  <si>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</si>
  <si>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</si>
  <si>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</si>
  <si>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</si>
  <si>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</si>
  <si>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</si>
  <si>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</si>
  <si>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</si>
  <si>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</si>
  <si>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</si>
  <si>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</si>
  <si>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</si>
  <si>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</si>
  <si>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</si>
  <si>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</si>
  <si>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</si>
  <si>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</si>
  <si>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</si>
  <si>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</si>
  <si>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</si>
  <si>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</si>
  <si>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</si>
  <si>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</si>
  <si>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</si>
  <si>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</si>
  <si>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</si>
  <si>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</si>
  <si>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</si>
  <si>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</si>
  <si>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</si>
  <si>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</si>
  <si>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</si>
  <si>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</si>
  <si>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</si>
  <si>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</si>
  <si>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</si>
  <si>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</si>
  <si>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</si>
  <si>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</si>
  <si>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</si>
  <si>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</si>
  <si>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</si>
  <si>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</si>
  <si>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</si>
  <si>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</si>
  <si>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</si>
  <si>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</si>
  <si>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</si>
  <si>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</si>
  <si>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</si>
  <si>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</si>
  <si>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</si>
  <si>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</si>
  <si>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</si>
  <si>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</si>
  <si>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</si>
  <si>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</si>
  <si>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</si>
  <si>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</si>
  <si>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</si>
  <si>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</si>
  <si>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</si>
  <si>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</si>
  <si>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</si>
  <si>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</si>
  <si>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</si>
  <si>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</si>
  <si>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</si>
  <si>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</si>
  <si>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</si>
  <si>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</si>
  <si>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</si>
  <si>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</si>
  <si>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</si>
  <si>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</si>
  <si>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</si>
  <si>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</si>
  <si>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</si>
  <si>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</si>
  <si>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</si>
  <si>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</si>
  <si>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</si>
  <si>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</si>
  <si>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</si>
  <si>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</si>
  <si>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</si>
  <si>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</si>
  <si>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</si>
  <si>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</si>
  <si>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</si>
  <si>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</si>
  <si>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</si>
  <si>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</si>
  <si>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</si>
  <si>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</si>
  <si>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</si>
  <si>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</si>
  <si>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</si>
  <si>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</si>
  <si>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</si>
  <si>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</si>
  <si>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</si>
  <si>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</si>
  <si>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</si>
  <si>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</si>
  <si>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</si>
  <si>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</si>
  <si>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</si>
  <si>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</si>
  <si>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</si>
  <si>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</si>
  <si>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</si>
  <si>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</si>
  <si>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</si>
  <si>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</si>
  <si>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</si>
  <si>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</si>
  <si>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</si>
  <si>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</si>
  <si>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</si>
  <si>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</si>
  <si>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</si>
  <si>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</si>
  <si>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</si>
  <si>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</si>
  <si>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</si>
  <si>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</si>
  <si>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</si>
  <si>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</si>
  <si>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</si>
  <si>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</si>
  <si>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</si>
  <si>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</si>
  <si>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</si>
  <si>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</si>
  <si>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</si>
  <si>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</si>
  <si>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</si>
  <si>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</si>
  <si>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</si>
  <si>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</si>
  <si>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</si>
  <si>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</si>
  <si>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</si>
  <si>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</si>
  <si>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</si>
  <si>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</si>
  <si>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</si>
  <si>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</si>
  <si>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</si>
  <si>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</si>
  <si>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</si>
  <si>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</si>
  <si>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</si>
  <si>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</si>
  <si>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</si>
  <si>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</si>
  <si>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</si>
  <si>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</si>
  <si>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</si>
  <si>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</si>
  <si>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</si>
  <si>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</si>
  <si>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</si>
  <si>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</si>
  <si>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</si>
  <si>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</si>
  <si>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</si>
  <si>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</si>
  <si>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</si>
  <si>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</si>
  <si>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</si>
  <si>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</si>
  <si>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</si>
  <si>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</si>
  <si>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</si>
  <si>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</si>
  <si>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</si>
  <si>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</si>
  <si>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</si>
  <si>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</si>
  <si>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</si>
  <si>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</si>
  <si>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</si>
  <si>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</si>
  <si>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</si>
  <si>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</si>
  <si>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</si>
  <si>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</si>
  <si>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</si>
  <si>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</si>
  <si>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</si>
  <si>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</si>
  <si>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</si>
  <si>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</si>
  <si>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</si>
  <si>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</si>
  <si>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</si>
  <si>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</si>
  <si>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</si>
  <si>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</si>
  <si>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</si>
  <si>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</si>
  <si>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</si>
  <si>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</si>
  <si>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</si>
  <si>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</si>
  <si>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</si>
  <si>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</si>
  <si>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</si>
  <si>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</si>
  <si>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</si>
  <si>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</si>
  <si>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</si>
  <si>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</si>
  <si>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</si>
  <si>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</si>
  <si>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</si>
  <si>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</si>
  <si>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</si>
  <si>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</si>
  <si>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</si>
  <si>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</si>
  <si>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</si>
  <si>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</si>
  <si>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</si>
  <si>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</si>
  <si>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</si>
  <si>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</si>
  <si>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</si>
  <si>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</si>
  <si>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</si>
  <si>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</si>
  <si>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</si>
  <si>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</si>
  <si>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</si>
  <si>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</si>
  <si>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</si>
  <si>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</si>
  <si>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</si>
  <si>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</si>
  <si>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</si>
  <si>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</si>
  <si>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</si>
  <si>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</si>
  <si>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</si>
  <si>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</si>
  <si>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</si>
  <si>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</si>
  <si>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</si>
  <si>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</si>
  <si>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</si>
  <si>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</si>
  <si>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</si>
  <si>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</si>
  <si>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</si>
  <si>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</si>
  <si>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</si>
  <si>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</si>
  <si>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</si>
  <si>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</si>
  <si>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</si>
  <si>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</si>
  <si>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</si>
  <si>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</si>
  <si>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</si>
  <si>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</si>
  <si>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</si>
  <si>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</si>
  <si>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</si>
  <si>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</si>
  <si>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</si>
  <si>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</si>
  <si>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</si>
  <si>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</si>
  <si>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</si>
  <si>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</si>
  <si>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</si>
  <si>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</si>
  <si>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</si>
  <si>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</si>
  <si>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</si>
  <si>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</si>
  <si>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</si>
  <si>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</si>
  <si>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</si>
  <si>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</si>
  <si>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</si>
  <si>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</si>
  <si>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</si>
  <si>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</si>
  <si>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</si>
  <si>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</si>
  <si>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</si>
  <si>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</si>
  <si>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</si>
  <si>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</si>
  <si>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</si>
  <si>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</si>
  <si>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</si>
  <si>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</si>
  <si>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</si>
  <si>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</si>
  <si>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</si>
  <si>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</si>
  <si>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</si>
  <si>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</si>
  <si>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</si>
  <si>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</si>
  <si>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</si>
  <si>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</si>
  <si>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</si>
  <si>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</si>
  <si>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</si>
  <si>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</si>
  <si>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</si>
  <si>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</si>
  <si>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</si>
  <si>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</si>
  <si>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</si>
  <si>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</si>
  <si>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</si>
  <si>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</si>
  <si>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</si>
  <si>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</si>
  <si>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</si>
  <si>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</si>
  <si>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</si>
  <si>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</si>
  <si>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</si>
  <si>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</si>
  <si>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</si>
  <si>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</si>
  <si>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</si>
  <si>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</si>
  <si>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</si>
  <si>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</si>
  <si>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</si>
  <si>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</si>
  <si>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</si>
  <si>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</si>
  <si>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</si>
  <si>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</si>
  <si>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</si>
  <si>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</si>
  <si>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</si>
  <si>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</si>
  <si>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</si>
  <si>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</si>
  <si>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</si>
  <si>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</si>
  <si>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</si>
  <si>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</si>
  <si>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</si>
  <si>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</si>
  <si>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</si>
  <si>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</si>
  <si>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</si>
  <si>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</si>
  <si>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</si>
  <si>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</si>
  <si>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</si>
  <si>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</si>
  <si>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</si>
  <si>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</si>
  <si>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</si>
  <si>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</si>
  <si>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</si>
  <si>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</si>
  <si>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</si>
  <si>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</si>
  <si>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</si>
  <si>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</si>
  <si>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</si>
  <si>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</si>
  <si>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</si>
  <si>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</si>
  <si>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</si>
  <si>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</si>
  <si>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</si>
  <si>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</si>
  <si>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</si>
  <si>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</si>
  <si>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</si>
  <si>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</si>
  <si>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</si>
  <si>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</si>
  <si>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</si>
  <si>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</si>
  <si>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</si>
  <si>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</si>
  <si>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</si>
  <si>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</si>
  <si>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</si>
  <si>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</si>
  <si>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</si>
  <si>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</si>
  <si>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</si>
  <si>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</si>
  <si>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</si>
  <si>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</si>
  <si>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</si>
  <si>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</si>
  <si>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</si>
  <si>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</si>
  <si>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</si>
  <si>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</si>
  <si>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</si>
  <si>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</si>
  <si>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</si>
  <si>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</si>
  <si>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</si>
  <si>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</si>
  <si>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</si>
  <si>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</si>
  <si>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</si>
  <si>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</si>
  <si>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</si>
  <si>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</si>
  <si>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</si>
  <si>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</si>
  <si>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</si>
  <si>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</si>
  <si>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</si>
  <si>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</si>
  <si>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</si>
  <si>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</si>
  <si>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</si>
  <si>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</si>
  <si>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</si>
  <si>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</si>
  <si>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</si>
  <si>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</si>
  <si>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</si>
  <si>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</si>
  <si>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</si>
  <si>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</si>
  <si>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</si>
  <si>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</si>
  <si>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</si>
  <si>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</si>
  <si>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</si>
  <si>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</si>
  <si>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</si>
  <si>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</si>
  <si>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</si>
  <si>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</si>
  <si>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</si>
  <si>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</si>
  <si>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</si>
  <si>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</si>
  <si>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</si>
  <si>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</si>
  <si>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</si>
  <si>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</si>
  <si>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</si>
  <si>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</si>
  <si>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</si>
  <si>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</si>
  <si>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</si>
  <si>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</si>
  <si>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</si>
  <si>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</si>
  <si>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</si>
  <si>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</si>
  <si>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</si>
  <si>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</si>
  <si>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</si>
  <si>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</si>
  <si>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</si>
  <si>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</si>
  <si>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</si>
  <si>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</si>
  <si>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</si>
  <si>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</si>
  <si>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</si>
  <si>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</si>
  <si>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</si>
  <si>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</si>
  <si>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</si>
  <si>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</si>
  <si>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</si>
  <si>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</si>
  <si>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</si>
  <si>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</si>
  <si>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</si>
  <si>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</si>
  <si>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</si>
  <si>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</si>
  <si>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</si>
  <si>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</si>
  <si>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</si>
  <si>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</si>
  <si>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</si>
  <si>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</si>
  <si>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</si>
  <si>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</si>
  <si>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</si>
  <si>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</si>
  <si>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</si>
  <si>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</si>
  <si>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</si>
  <si>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</si>
  <si>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</si>
  <si>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</si>
  <si>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</si>
  <si>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</si>
  <si>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</si>
  <si>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</si>
  <si>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</si>
  <si>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</si>
  <si>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</si>
  <si>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</si>
  <si>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</si>
  <si>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</si>
  <si>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</si>
  <si>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</si>
  <si>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</si>
  <si>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</si>
  <si>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</si>
  <si>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</si>
  <si>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</si>
  <si>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</si>
  <si>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</si>
  <si>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</si>
  <si>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</si>
  <si>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</si>
  <si>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</si>
  <si>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</si>
  <si>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</si>
  <si>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</si>
  <si>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</si>
  <si>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</si>
  <si>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</si>
  <si>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</si>
  <si>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</si>
  <si>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</si>
  <si>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</si>
  <si>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</si>
  <si>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</si>
  <si>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</si>
  <si>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</si>
  <si>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</si>
  <si>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</si>
  <si>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</si>
  <si>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</si>
  <si>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</si>
  <si>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</si>
  <si>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</si>
  <si>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</si>
  <si>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</si>
  <si>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</si>
  <si>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</si>
  <si>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</si>
  <si>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</si>
  <si>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</si>
  <si>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</si>
  <si>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</si>
  <si>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</si>
  <si>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</si>
  <si>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</si>
  <si>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</si>
  <si>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</si>
  <si>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</si>
  <si>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</si>
  <si>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</si>
  <si>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</si>
  <si>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</si>
  <si>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</si>
  <si>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</si>
  <si>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</si>
  <si>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</si>
  <si>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</si>
  <si>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</si>
  <si>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</si>
  <si>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</si>
  <si>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</si>
  <si>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</si>
  <si>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</si>
  <si>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</si>
  <si>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</si>
  <si>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</si>
  <si>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</si>
  <si>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</si>
  <si>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</si>
  <si>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</si>
  <si>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</si>
  <si>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</si>
  <si>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</si>
  <si>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</si>
  <si>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</si>
  <si>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</si>
  <si>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</si>
  <si>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</si>
  <si>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</si>
  <si>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</si>
  <si>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</si>
  <si>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</si>
  <si>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</si>
  <si>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</si>
  <si>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</si>
  <si>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</si>
  <si>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</si>
  <si>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</si>
  <si>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</si>
  <si>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</si>
  <si>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</si>
  <si>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</si>
  <si>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</si>
  <si>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</si>
  <si>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</si>
  <si>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</si>
  <si>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</si>
  <si>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</si>
  <si>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</si>
  <si>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</si>
  <si>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</si>
  <si>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</si>
  <si>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</si>
  <si>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</si>
  <si>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</si>
  <si>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</si>
  <si>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</si>
  <si>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</si>
  <si>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</si>
  <si>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</si>
  <si>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</si>
  <si>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</si>
  <si>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</si>
  <si>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</si>
  <si>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</si>
  <si>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</si>
  <si>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</si>
  <si>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</si>
  <si>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</si>
  <si>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</si>
  <si>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</si>
  <si>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</si>
  <si>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</si>
  <si>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</si>
  <si>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</si>
  <si>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</si>
  <si>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</si>
  <si>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</si>
  <si>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</si>
  <si>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</si>
  <si>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</si>
  <si>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</si>
  <si>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</si>
  <si>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</si>
  <si>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</si>
  <si>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</si>
  <si>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</si>
  <si>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</si>
  <si>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</si>
  <si>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</si>
  <si>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</si>
  <si>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</si>
  <si>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</si>
  <si>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</si>
  <si>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</si>
  <si>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</si>
  <si>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</si>
  <si>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</si>
  <si>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</si>
  <si>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</si>
  <si>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</si>
  <si>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</si>
  <si>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</si>
  <si>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</si>
  <si>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</si>
  <si>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</si>
  <si>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</si>
  <si>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</si>
  <si>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</si>
  <si>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</si>
  <si>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</si>
  <si>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</si>
  <si>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</si>
  <si>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</si>
  <si>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</si>
  <si>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</si>
  <si>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</si>
  <si>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</si>
  <si>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</si>
  <si>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</si>
  <si>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</si>
  <si>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</si>
  <si>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</si>
  <si>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</si>
  <si>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</si>
  <si>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</si>
  <si>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</si>
  <si>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</si>
  <si>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</si>
  <si>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</si>
  <si>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</si>
  <si>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</si>
  <si>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</si>
  <si>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</si>
  <si>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</si>
  <si>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</si>
  <si>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</si>
  <si>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</si>
  <si>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</si>
  <si>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</si>
  <si>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</si>
  <si>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</si>
  <si>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</si>
  <si>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</si>
  <si>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</si>
  <si>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</si>
  <si>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</si>
  <si>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</si>
  <si>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</si>
  <si>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</si>
  <si>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</si>
  <si>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</si>
  <si>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</si>
  <si>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</si>
  <si>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</si>
  <si>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</si>
  <si>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</si>
  <si>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</si>
  <si>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</si>
  <si>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</si>
  <si>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</si>
  <si>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</si>
  <si>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</si>
  <si>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</si>
  <si>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</si>
  <si>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</si>
  <si>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</si>
  <si>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</si>
  <si>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</si>
  <si>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</si>
  <si>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</si>
  <si>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</si>
  <si>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</si>
  <si>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</si>
  <si>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</si>
  <si>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</si>
  <si>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</si>
  <si>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</si>
  <si>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</si>
  <si>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</si>
  <si>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</si>
  <si>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</si>
  <si>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</si>
  <si>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</si>
  <si>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</si>
  <si>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</si>
  <si>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</si>
  <si>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</si>
  <si>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</si>
  <si>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</si>
  <si>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</si>
  <si>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</si>
  <si>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</si>
  <si>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</si>
  <si>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</si>
  <si>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</si>
  <si>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</si>
  <si>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</si>
  <si>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</si>
  <si>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</si>
  <si>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</si>
  <si>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</si>
  <si>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</si>
  <si>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</si>
  <si>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</si>
  <si>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</si>
  <si>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</si>
  <si>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</si>
  <si>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</si>
  <si>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</si>
  <si>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</si>
  <si>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</si>
  <si>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</si>
  <si>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</si>
  <si>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</si>
  <si>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</si>
  <si>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</si>
  <si>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</si>
  <si>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</si>
  <si>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</si>
  <si>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</si>
  <si>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</si>
  <si>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</si>
  <si>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</si>
  <si>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</si>
  <si>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</si>
  <si>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</si>
  <si>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</si>
  <si>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</si>
  <si>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</si>
  <si>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</si>
  <si>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</si>
  <si>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</si>
  <si>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</si>
  <si>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</si>
  <si>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</si>
  <si>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</si>
  <si>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</si>
  <si>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</si>
  <si>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</si>
  <si>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</si>
  <si>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</si>
  <si>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</si>
  <si>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</si>
  <si>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</si>
  <si>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</si>
  <si>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</si>
  <si>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</si>
  <si>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</si>
  <si>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</si>
  <si>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</si>
  <si>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</si>
  <si>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</si>
  <si>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</si>
  <si>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</si>
  <si>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</si>
  <si>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</si>
  <si>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</si>
  <si>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</si>
  <si>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</si>
  <si>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</si>
  <si>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</si>
  <si>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</si>
  <si>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</si>
  <si>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</si>
  <si>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</si>
  <si>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</si>
  <si>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</si>
  <si>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</si>
  <si>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</si>
  <si>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</si>
  <si>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</si>
  <si>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</si>
  <si>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</si>
  <si>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</si>
  <si>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</si>
  <si>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</si>
  <si>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</si>
  <si>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</si>
  <si>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</si>
  <si>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</si>
  <si>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</si>
  <si>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</si>
  <si>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</si>
  <si>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</si>
  <si>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</si>
  <si>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</si>
  <si>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</si>
  <si>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</si>
  <si>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</si>
  <si>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</si>
  <si>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</si>
  <si>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</si>
  <si>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</si>
  <si>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</si>
  <si>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</si>
  <si>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</si>
  <si>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</si>
  <si>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</si>
  <si>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</si>
  <si>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</si>
  <si>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</si>
  <si>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</si>
  <si>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</si>
  <si>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</si>
  <si>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</si>
  <si>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</si>
  <si>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</si>
  <si>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</si>
  <si>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</si>
  <si>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</si>
  <si>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</si>
  <si>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</si>
  <si>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</si>
  <si>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</si>
  <si>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</si>
  <si>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</si>
  <si>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</si>
  <si>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</si>
  <si>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</si>
  <si>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</si>
  <si>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</si>
  <si>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</si>
  <si>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</si>
  <si>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</si>
  <si>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</si>
  <si>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</si>
  <si>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</si>
  <si>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</si>
  <si>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</si>
  <si>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</si>
  <si>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</si>
  <si>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</si>
  <si>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</si>
  <si>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</si>
  <si>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</si>
  <si>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</si>
  <si>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</si>
  <si>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</si>
  <si>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</si>
  <si>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</si>
  <si>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</si>
  <si>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</si>
  <si>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</si>
  <si>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</si>
  <si>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</si>
  <si>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</si>
  <si>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</si>
  <si>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</si>
  <si>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</si>
  <si>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</si>
  <si>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</si>
  <si>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</si>
  <si>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</si>
  <si>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</si>
  <si>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</si>
  <si>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</si>
  <si>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</si>
  <si>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</si>
  <si>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</si>
  <si>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</si>
  <si>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</si>
  <si>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</si>
  <si>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</si>
  <si>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</si>
  <si>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</si>
  <si>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</si>
  <si>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</si>
  <si>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</si>
  <si>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</si>
  <si>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</si>
  <si>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</si>
  <si>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</si>
  <si>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</si>
  <si>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</si>
  <si>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</si>
  <si>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</si>
  <si>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</si>
  <si>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</si>
  <si>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</si>
  <si>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</si>
  <si>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</si>
  <si>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</si>
  <si>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</si>
  <si>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</si>
  <si>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</si>
  <si>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</si>
  <si>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</si>
  <si>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</si>
  <si>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</si>
  <si>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</si>
  <si>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</si>
  <si>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</si>
  <si>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</si>
  <si>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</si>
  <si>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</si>
  <si>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</si>
  <si>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</si>
  <si>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</si>
  <si>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</si>
  <si>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</si>
  <si>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</si>
  <si>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</si>
  <si>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</si>
  <si>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</si>
  <si>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</si>
  <si>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</si>
  <si>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</si>
  <si>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</si>
  <si>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</si>
  <si>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</si>
  <si>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</si>
  <si>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</si>
  <si>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</si>
  <si>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</si>
  <si>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</si>
  <si>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</si>
  <si>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</si>
  <si>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</si>
  <si>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</si>
  <si>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</si>
  <si>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</si>
  <si>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</si>
  <si>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</si>
  <si>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</si>
  <si>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</si>
  <si>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</si>
  <si>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</si>
  <si>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</si>
  <si>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</si>
  <si>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</si>
  <si>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</si>
  <si>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</si>
  <si>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</si>
  <si>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</si>
  <si>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</si>
  <si>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</si>
  <si>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</si>
  <si>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</si>
  <si>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</si>
  <si>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</si>
  <si>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</si>
  <si>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</si>
  <si>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</si>
  <si>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</si>
  <si>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</si>
  <si>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</si>
  <si>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</si>
  <si>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</si>
  <si>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</si>
  <si>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</si>
  <si>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</si>
  <si>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</si>
  <si>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</si>
  <si>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</si>
  <si>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</si>
  <si>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</si>
  <si>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</si>
  <si>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</si>
  <si>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</si>
  <si>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</si>
  <si>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</si>
  <si>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</si>
  <si>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</si>
  <si>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</si>
  <si>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</si>
  <si>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</si>
  <si>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</si>
  <si>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</si>
  <si>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</si>
  <si>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</si>
  <si>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</si>
  <si>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</si>
  <si>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</si>
  <si>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</si>
  <si>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</si>
  <si>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</si>
  <si>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</si>
  <si>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</si>
  <si>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</si>
  <si>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</si>
  <si>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</si>
  <si>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</si>
  <si>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</si>
  <si>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</si>
  <si>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</si>
  <si>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</si>
  <si>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</si>
  <si>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</si>
  <si>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</si>
  <si>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</si>
  <si>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</si>
  <si>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</si>
  <si>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</si>
  <si>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</si>
  <si>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</si>
  <si>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</si>
  <si>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</si>
  <si>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</si>
  <si>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</si>
  <si>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</si>
  <si>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</si>
  <si>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</si>
  <si>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</si>
  <si>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</si>
  <si>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</si>
  <si>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</si>
  <si>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</si>
  <si>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</si>
  <si>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</si>
  <si>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</si>
  <si>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</si>
  <si>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</si>
  <si>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</si>
  <si>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</si>
  <si>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</si>
  <si>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</si>
  <si>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</si>
  <si>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</si>
  <si>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</si>
  <si>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</si>
  <si>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</si>
  <si>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</si>
  <si>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</si>
  <si>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</si>
  <si>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</si>
  <si>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</si>
  <si>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</si>
  <si>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</si>
  <si>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</si>
  <si>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</si>
  <si>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</si>
  <si>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</si>
  <si>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</si>
  <si>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</si>
  <si>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</si>
  <si>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</si>
  <si>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</si>
  <si>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</si>
  <si>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</si>
  <si>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</si>
  <si>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</si>
  <si>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</si>
  <si>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</si>
  <si>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</si>
  <si>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</si>
  <si>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</si>
  <si>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</si>
  <si>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</si>
  <si>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</si>
  <si>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</si>
  <si>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</si>
  <si>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</si>
  <si>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</si>
  <si>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</si>
  <si>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</si>
  <si>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</si>
  <si>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</si>
  <si>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</si>
  <si>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</si>
  <si>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</si>
  <si>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</si>
  <si>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</si>
  <si>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</si>
  <si>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</si>
  <si>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</si>
  <si>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</si>
  <si>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</si>
  <si>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</si>
  <si>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</si>
  <si>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</si>
  <si>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</si>
  <si>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</si>
  <si>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</si>
  <si>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</si>
  <si>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</si>
  <si>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</si>
  <si>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</si>
  <si>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</si>
  <si>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</si>
  <si>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</si>
  <si>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</si>
  <si>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</si>
  <si>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</si>
  <si>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</si>
  <si>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</si>
  <si>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</si>
  <si>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</si>
  <si>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</si>
  <si>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</si>
  <si>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</si>
  <si>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</si>
  <si>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</si>
  <si>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</si>
  <si>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</si>
  <si>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</si>
  <si>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</si>
  <si>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</si>
  <si>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</si>
  <si>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</si>
  <si>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</si>
  <si>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</si>
  <si>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</si>
  <si>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</si>
  <si>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</si>
  <si>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</si>
  <si>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</si>
  <si>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</si>
  <si>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</si>
  <si>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</si>
  <si>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</si>
  <si>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</si>
  <si>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</si>
  <si>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</si>
  <si>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</si>
  <si>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</si>
  <si>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</si>
  <si>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</si>
  <si>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</si>
  <si>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</si>
  <si>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</si>
  <si>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</si>
  <si>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</si>
  <si>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</si>
  <si>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</si>
  <si>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</si>
  <si>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</si>
  <si>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</si>
  <si>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</si>
  <si>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</si>
  <si>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</si>
  <si>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</si>
  <si>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</si>
  <si>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</si>
  <si>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</si>
  <si>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</si>
  <si>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</si>
  <si>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</si>
  <si>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</si>
  <si>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</si>
  <si>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</si>
  <si>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</si>
  <si>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</si>
  <si>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</si>
  <si>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</si>
  <si>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</si>
  <si>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</si>
  <si>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</si>
  <si>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</si>
  <si>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</si>
  <si>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</si>
  <si>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</si>
  <si>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</si>
  <si>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</si>
  <si>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</si>
  <si>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</si>
  <si>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</si>
  <si>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</si>
  <si>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</si>
  <si>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</si>
  <si>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</si>
  <si>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</si>
  <si>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</si>
  <si>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</si>
  <si>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</si>
  <si>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</si>
  <si>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</si>
  <si>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</si>
  <si>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</si>
  <si>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</si>
  <si>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</si>
  <si>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</si>
  <si>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</si>
  <si>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</si>
  <si>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</si>
  <si>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</si>
  <si>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</si>
  <si>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</si>
  <si>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</si>
  <si>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</si>
  <si>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</si>
  <si>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</si>
  <si>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</si>
  <si>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</si>
  <si>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</si>
  <si>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</si>
  <si>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</si>
  <si>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</si>
  <si>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</si>
  <si>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</si>
  <si>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</si>
  <si>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</si>
  <si>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</si>
  <si>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</si>
  <si>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</si>
  <si>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</si>
  <si>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</si>
  <si>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</si>
  <si>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</si>
  <si>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</si>
  <si>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</si>
  <si>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</si>
  <si>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</si>
  <si>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</si>
  <si>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</si>
  <si>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</si>
  <si>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</si>
  <si>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</si>
  <si>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</si>
  <si>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</si>
  <si>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</si>
  <si>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</si>
  <si>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</si>
  <si>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</si>
  <si>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</si>
  <si>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</si>
  <si>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</si>
  <si>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</si>
  <si>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</si>
  <si>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</si>
  <si>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</si>
  <si>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</si>
  <si>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</si>
  <si>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</si>
  <si>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</si>
  <si>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</si>
  <si>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</si>
  <si>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</si>
  <si>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</si>
  <si>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</si>
  <si>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</si>
  <si>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</si>
  <si>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</si>
  <si>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</si>
  <si>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</si>
  <si>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</si>
  <si>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</si>
  <si>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</si>
  <si>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</si>
  <si>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</si>
  <si>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</si>
  <si>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</si>
  <si>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</si>
  <si>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</si>
  <si>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</si>
  <si>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</si>
  <si>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</si>
  <si>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</si>
  <si>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</si>
  <si>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</si>
  <si>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</si>
  <si>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</si>
  <si>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</si>
  <si>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</si>
  <si>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</si>
  <si>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</si>
  <si>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</si>
  <si>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</si>
  <si>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</si>
  <si>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</si>
  <si>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</si>
  <si>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</si>
  <si>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</si>
  <si>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</si>
  <si>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</si>
  <si>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</si>
  <si>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</si>
  <si>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</si>
  <si>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</si>
  <si>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</si>
  <si>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</si>
  <si>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</si>
  <si>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</si>
  <si>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</si>
  <si>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</si>
  <si>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</si>
  <si>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</si>
  <si>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</si>
  <si>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</si>
  <si>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</si>
  <si>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</si>
  <si>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</si>
  <si>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</si>
  <si>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</si>
  <si>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</si>
  <si>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</si>
  <si>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</si>
  <si>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</si>
  <si>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</si>
  <si>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</si>
  <si>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</si>
  <si>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</si>
  <si>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</si>
  <si>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</si>
  <si>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</si>
  <si>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</si>
  <si>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</si>
  <si>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</si>
  <si>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</si>
  <si>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</si>
  <si>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</si>
  <si>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</si>
  <si>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</si>
  <si>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</si>
  <si>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</si>
  <si>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</si>
  <si>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</si>
  <si>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</si>
  <si>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</si>
  <si>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</si>
  <si>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</si>
  <si>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</si>
  <si>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</si>
  <si>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</si>
  <si>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</si>
  <si>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</si>
  <si>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</si>
  <si>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</si>
  <si>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</si>
  <si>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</si>
  <si>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</si>
  <si>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</si>
  <si>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</si>
  <si>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</si>
  <si>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</si>
  <si>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</si>
  <si>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</si>
  <si>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</si>
  <si>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</si>
  <si>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</si>
  <si>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</si>
  <si>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</si>
  <si>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</si>
  <si>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</si>
  <si>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</si>
  <si>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</si>
  <si>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</si>
  <si>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</si>
  <si>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</si>
  <si>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</si>
  <si>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</si>
  <si>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</si>
  <si>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</si>
  <si>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</si>
  <si>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</si>
  <si>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</si>
  <si>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</si>
  <si>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</si>
  <si>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</si>
  <si>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</si>
  <si>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</si>
  <si>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</si>
  <si>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</si>
  <si>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</si>
  <si>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</si>
  <si>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</si>
  <si>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</si>
  <si>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</si>
  <si>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</si>
  <si>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</si>
  <si>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</si>
  <si>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</si>
  <si>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</si>
  <si>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</si>
  <si>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</si>
  <si>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</si>
  <si>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</si>
  <si>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</si>
  <si>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</si>
  <si>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</si>
  <si>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</si>
  <si>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</si>
  <si>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</si>
  <si>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</si>
  <si>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</si>
  <si>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</si>
  <si>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</si>
  <si>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</si>
  <si>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</si>
  <si>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</si>
  <si>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</si>
  <si>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</si>
  <si>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</si>
  <si>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</si>
  <si>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</si>
  <si>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</si>
  <si>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</si>
  <si>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</si>
  <si>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</si>
  <si>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</si>
  <si>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</si>
  <si>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</si>
  <si>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</si>
  <si>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</si>
  <si>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</si>
  <si>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</si>
  <si>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</si>
  <si>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</si>
  <si>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</si>
  <si>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</si>
  <si>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</si>
  <si>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</si>
  <si>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</si>
  <si>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</si>
  <si>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</si>
  <si>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</si>
  <si>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</si>
  <si>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</si>
  <si>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</si>
  <si>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</si>
  <si>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</si>
  <si>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</si>
  <si>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</si>
  <si>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</si>
  <si>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</si>
  <si>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</si>
  <si>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</si>
  <si>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</si>
  <si>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</si>
  <si>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</si>
  <si>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</si>
  <si>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</si>
  <si>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</si>
  <si>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</si>
  <si>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</si>
  <si>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</si>
  <si>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</si>
  <si>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</si>
  <si>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</si>
  <si>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</si>
  <si>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</si>
  <si>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</si>
  <si>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</si>
  <si>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</si>
  <si>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</si>
  <si>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</si>
  <si>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</si>
  <si>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</si>
  <si>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</si>
  <si>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</si>
  <si>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</si>
  <si>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</si>
  <si>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</si>
  <si>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</si>
  <si>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</si>
  <si>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</si>
  <si>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</si>
  <si>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</si>
  <si>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</si>
  <si>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</si>
  <si>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</si>
  <si>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</si>
  <si>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</si>
  <si>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</si>
  <si>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</si>
  <si>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</si>
  <si>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</si>
  <si>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</si>
  <si>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</si>
  <si>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</si>
  <si>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</si>
  <si>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</si>
  <si>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</si>
  <si>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</si>
  <si>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</si>
  <si>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</si>
  <si>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</si>
  <si>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</si>
  <si>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</si>
  <si>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</si>
  <si>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</si>
  <si>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</si>
  <si>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</si>
  <si>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</si>
  <si>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</si>
  <si>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</si>
  <si>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</si>
  <si>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</si>
  <si>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</si>
  <si>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</si>
  <si>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</si>
  <si>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</si>
  <si>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</si>
  <si>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</si>
  <si>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</si>
  <si>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</si>
  <si>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</si>
  <si>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</si>
  <si>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</si>
  <si>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</si>
  <si>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</si>
  <si>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</si>
  <si>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</si>
  <si>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</si>
  <si>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</si>
  <si>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</si>
  <si>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</si>
  <si>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</si>
  <si>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</si>
  <si>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</si>
  <si>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</si>
  <si>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</si>
  <si>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</si>
  <si>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</si>
  <si>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</si>
  <si>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</si>
  <si>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</si>
  <si>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</si>
  <si>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</si>
  <si>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</si>
  <si>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</si>
  <si>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</si>
  <si>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</si>
  <si>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</si>
  <si>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</si>
  <si>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</si>
  <si>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</si>
  <si>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</si>
  <si>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</si>
  <si>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</si>
  <si>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</si>
  <si>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</si>
  <si>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</si>
  <si>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</si>
  <si>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</si>
  <si>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</si>
  <si>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</si>
  <si>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</si>
  <si>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</si>
  <si>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</si>
  <si>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</si>
  <si>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</si>
  <si>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</si>
  <si>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</si>
  <si>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</si>
  <si>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</si>
  <si>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</si>
  <si>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</si>
  <si>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</si>
  <si>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</si>
  <si>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</si>
  <si>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</si>
  <si>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</si>
  <si>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</si>
  <si>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</si>
  <si>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</si>
  <si>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</si>
  <si>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</si>
  <si>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</si>
  <si>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</si>
  <si>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</si>
  <si>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</si>
  <si>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</si>
  <si>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</si>
  <si>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</si>
  <si>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</si>
  <si>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</si>
  <si>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</si>
  <si>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</si>
  <si>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</si>
  <si>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</si>
  <si>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</si>
  <si>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</si>
  <si>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</si>
  <si>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</si>
  <si>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</si>
  <si>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</si>
  <si>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</si>
  <si>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</si>
  <si>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</si>
  <si>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</si>
  <si>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</si>
  <si>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</si>
  <si>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</si>
  <si>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</si>
  <si>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</si>
  <si>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</si>
  <si>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</si>
  <si>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</si>
  <si>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</si>
  <si>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</si>
  <si>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</si>
  <si>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</si>
  <si>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</si>
  <si>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</si>
  <si>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</si>
  <si>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</si>
  <si>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</si>
  <si>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</si>
  <si>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</si>
  <si>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</si>
  <si>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</si>
  <si>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</si>
  <si>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</si>
  <si>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</si>
  <si>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</si>
  <si>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</si>
  <si>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</si>
  <si>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</si>
  <si>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</si>
  <si>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</si>
  <si>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</si>
  <si>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</si>
  <si>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</si>
  <si>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</si>
  <si>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</si>
  <si>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</si>
  <si>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</si>
  <si>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</si>
  <si>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</si>
  <si>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</si>
  <si>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</si>
  <si>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</si>
  <si>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</si>
  <si>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</si>
  <si>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</si>
  <si>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</si>
  <si>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</si>
  <si>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</si>
  <si>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</si>
  <si>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</si>
  <si>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</si>
  <si>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</si>
  <si>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</si>
  <si>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</si>
  <si>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</si>
  <si>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</si>
  <si>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</si>
  <si>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</si>
  <si>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</si>
  <si>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</si>
  <si>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</si>
  <si>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</si>
  <si>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</si>
  <si>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</si>
  <si>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</si>
  <si>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</si>
  <si>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</si>
  <si>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</si>
  <si>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</si>
  <si>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</si>
  <si>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</si>
  <si>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</si>
  <si>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</si>
  <si>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</si>
  <si>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</si>
  <si>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</si>
  <si>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</si>
  <si>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</si>
  <si>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</si>
  <si>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</si>
  <si>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</si>
  <si>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</si>
  <si>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</si>
  <si>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</si>
  <si>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</si>
  <si>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</si>
  <si>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</si>
  <si>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</si>
  <si>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</si>
  <si>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</si>
  <si>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</si>
  <si>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</si>
  <si>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</si>
  <si>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</si>
  <si>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</si>
  <si>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</si>
  <si>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</si>
  <si>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</si>
  <si>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</si>
  <si>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</si>
  <si>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</si>
  <si>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</si>
  <si>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</si>
  <si>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</si>
  <si>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</si>
  <si>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</si>
  <si>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</si>
  <si>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</si>
  <si>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</si>
  <si>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</si>
  <si>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</si>
  <si>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</si>
  <si>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</si>
  <si>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</si>
  <si>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</si>
  <si>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</si>
  <si>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</si>
  <si>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</si>
  <si>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</si>
  <si>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</si>
  <si>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</si>
  <si>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</si>
  <si>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</si>
  <si>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</si>
  <si>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</si>
  <si>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</si>
  <si>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</si>
  <si>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</si>
  <si>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</si>
  <si>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</si>
  <si>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</si>
  <si>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</si>
  <si>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</si>
  <si>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</si>
  <si>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</si>
  <si>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</si>
  <si>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</si>
  <si>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</si>
  <si>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</si>
  <si>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</si>
  <si>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</si>
  <si>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</si>
  <si>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</si>
  <si>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</si>
  <si>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</si>
  <si>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</si>
  <si>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</si>
  <si>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</si>
  <si>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</si>
  <si>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</si>
  <si>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</si>
  <si>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</si>
  <si>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</si>
  <si>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</si>
  <si>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</si>
  <si>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</si>
  <si>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</si>
  <si>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</si>
  <si>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</si>
  <si>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</si>
  <si>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</si>
  <si>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</si>
  <si>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</si>
  <si>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</si>
  <si>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</si>
  <si>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</si>
  <si>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</si>
  <si>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</si>
  <si>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</si>
  <si>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</si>
  <si>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</si>
  <si>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</si>
  <si>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</si>
  <si>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</si>
  <si>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</si>
  <si>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</si>
  <si>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</si>
  <si>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</si>
  <si>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</si>
  <si>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</si>
  <si>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</si>
  <si>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</si>
  <si>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</si>
  <si>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</si>
  <si>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</si>
  <si>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</si>
  <si>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</si>
  <si>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</si>
  <si>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</si>
  <si>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</si>
  <si>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</si>
  <si>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</si>
  <si>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</si>
  <si>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</si>
  <si>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</si>
  <si>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</si>
  <si>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</si>
  <si>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</si>
  <si>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</si>
  <si>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</si>
  <si>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</si>
  <si>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</si>
  <si>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</si>
  <si>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</si>
  <si>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</si>
  <si>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</si>
  <si>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</si>
  <si>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</si>
  <si>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</si>
  <si>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</si>
  <si>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</si>
  <si>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</si>
  <si>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</si>
  <si>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</si>
  <si>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</si>
  <si>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</si>
  <si>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</si>
  <si>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</si>
  <si>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</si>
  <si>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</si>
  <si>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</si>
  <si>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</si>
  <si>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</si>
  <si>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</si>
  <si>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</si>
  <si>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</si>
  <si>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</si>
  <si>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</si>
  <si>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</si>
  <si>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</si>
  <si>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</si>
  <si>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</si>
  <si>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</si>
  <si>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</si>
  <si>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</si>
  <si>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</si>
  <si>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</si>
  <si>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</si>
  <si>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</si>
  <si>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</si>
  <si>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</si>
  <si>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</si>
  <si>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</si>
  <si>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</si>
  <si>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</si>
  <si>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</si>
  <si>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</si>
  <si>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</si>
  <si>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</si>
  <si>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</si>
  <si>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</si>
  <si>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</si>
  <si>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</si>
  <si>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</si>
  <si>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</si>
  <si>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</si>
  <si>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</si>
  <si>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</si>
  <si>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</si>
  <si>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</si>
  <si>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</si>
  <si>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</si>
  <si>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</si>
  <si>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</si>
  <si>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</si>
  <si>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</si>
  <si>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</si>
  <si>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</si>
  <si>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</si>
  <si>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</si>
  <si>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</si>
  <si>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</si>
  <si>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</si>
  <si>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</si>
  <si>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</si>
  <si>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</si>
  <si>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</si>
  <si>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</si>
  <si>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</si>
  <si>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</si>
  <si>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</si>
  <si>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</si>
  <si>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</si>
  <si>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</si>
  <si>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</si>
  <si>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</si>
  <si>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</si>
  <si>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</si>
  <si>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</si>
  <si>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</si>
  <si>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</si>
  <si>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</si>
  <si>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</si>
  <si>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</si>
  <si>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</si>
  <si>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</si>
  <si>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</si>
  <si>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</si>
  <si>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</si>
  <si>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</si>
  <si>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</si>
  <si>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</si>
  <si>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</si>
  <si>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</si>
  <si>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</si>
  <si>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</si>
  <si>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</si>
  <si>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</si>
  <si>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</si>
  <si>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</si>
  <si>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</si>
  <si>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</si>
  <si>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</si>
  <si>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</si>
  <si>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</si>
  <si>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</si>
  <si>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</si>
  <si>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</si>
  <si>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</si>
  <si>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</si>
  <si>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</si>
  <si>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</si>
  <si>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</si>
  <si>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</si>
  <si>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</si>
  <si>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</si>
  <si>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</si>
  <si>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</si>
  <si>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</si>
  <si>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</si>
  <si>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</si>
  <si>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</si>
  <si>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</si>
  <si>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</si>
  <si>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</si>
  <si>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</si>
  <si>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</si>
  <si>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</si>
  <si>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</si>
  <si>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</si>
  <si>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</si>
  <si>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</si>
  <si>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</si>
  <si>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</si>
  <si>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</si>
  <si>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</si>
  <si>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</si>
  <si>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</si>
  <si>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</si>
  <si>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</si>
  <si>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</si>
  <si>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</si>
  <si>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</si>
  <si>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</si>
  <si>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</si>
  <si>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</si>
  <si>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</si>
  <si>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</si>
  <si>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</si>
  <si>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</si>
  <si>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</si>
  <si>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</si>
  <si>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</si>
  <si>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</si>
  <si>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</si>
  <si>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</si>
  <si>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</si>
  <si>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</si>
  <si>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</si>
  <si>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</si>
  <si>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</si>
  <si>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</si>
  <si>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</si>
  <si>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</si>
  <si>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</si>
  <si>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</si>
  <si>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</si>
  <si>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</si>
  <si>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</si>
  <si>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</si>
  <si>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</si>
  <si>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</si>
  <si>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</si>
  <si>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</si>
  <si>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</si>
  <si>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</si>
  <si>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</si>
  <si>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</si>
  <si>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</si>
  <si>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</si>
  <si>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</si>
  <si>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</si>
  <si>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</si>
  <si>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</si>
  <si>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</si>
  <si>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</si>
  <si>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</si>
  <si>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</si>
  <si>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</si>
  <si>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</si>
  <si>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</si>
  <si>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</si>
  <si>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</si>
  <si>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</si>
  <si>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</si>
  <si>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</si>
  <si>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</si>
  <si>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</si>
  <si>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</si>
  <si>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</si>
  <si>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</si>
  <si>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</si>
  <si>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</si>
  <si>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</si>
  <si>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</si>
  <si>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</si>
  <si>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</si>
  <si>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</si>
  <si>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</si>
  <si>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</si>
  <si>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</si>
  <si>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</si>
  <si>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</si>
  <si>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</si>
  <si>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</si>
  <si>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</si>
  <si>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</si>
  <si>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</si>
  <si>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</si>
  <si>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</si>
  <si>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</si>
  <si>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</si>
  <si>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</si>
  <si>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</si>
  <si>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</si>
  <si>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</si>
  <si>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</si>
  <si>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</si>
  <si>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</si>
  <si>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</si>
  <si>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</si>
  <si>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</si>
  <si>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</si>
  <si>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</si>
  <si>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</si>
  <si>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</si>
  <si>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</si>
  <si>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</si>
  <si>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</si>
  <si>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</si>
  <si>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</si>
  <si>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</si>
  <si>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</si>
  <si>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</si>
  <si>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</si>
  <si>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</si>
  <si>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</si>
  <si>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</si>
  <si>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</si>
  <si>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</si>
  <si>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</si>
  <si>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</si>
  <si>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</si>
  <si>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</si>
  <si>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</si>
  <si>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</si>
  <si>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</si>
  <si>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</si>
  <si>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</si>
  <si>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</si>
  <si>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</si>
  <si>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</si>
  <si>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</si>
  <si>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</si>
  <si>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</si>
  <si>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</si>
  <si>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</si>
  <si>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</si>
  <si>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</si>
  <si>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</si>
  <si>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</si>
  <si>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</si>
  <si>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</si>
  <si>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</si>
  <si>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</si>
  <si>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</si>
  <si>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</si>
  <si>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</si>
  <si>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</si>
  <si>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</si>
  <si>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</si>
  <si>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</si>
  <si>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</si>
  <si>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</si>
  <si>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</si>
  <si>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</si>
  <si>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</si>
  <si>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</si>
  <si>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</si>
  <si>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</si>
  <si>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</si>
  <si>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</si>
  <si>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</si>
  <si>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</si>
  <si>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</si>
  <si>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</si>
  <si>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</si>
  <si>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</si>
  <si>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</si>
  <si>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</si>
  <si>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</si>
  <si>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</si>
  <si>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</si>
  <si>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</si>
  <si>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</si>
  <si>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</si>
  <si>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</si>
  <si>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</si>
  <si>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</si>
  <si>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</si>
  <si>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</si>
  <si>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</si>
  <si>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</si>
  <si>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</si>
  <si>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</si>
  <si>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</si>
  <si>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</si>
  <si>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</si>
  <si>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</si>
  <si>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</si>
  <si>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</si>
  <si>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</si>
  <si>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</si>
  <si>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</si>
  <si>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</si>
  <si>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</si>
  <si>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</si>
  <si>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</si>
  <si>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</si>
  <si>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</si>
  <si>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</si>
  <si>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</si>
  <si>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</si>
  <si>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</si>
  <si>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</si>
  <si>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</si>
  <si>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</si>
  <si>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</si>
  <si>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</si>
  <si>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</si>
  <si>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</si>
  <si>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</si>
  <si>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</si>
  <si>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</si>
  <si>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</si>
  <si>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</si>
  <si>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</si>
  <si>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</si>
  <si>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</si>
  <si>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</si>
  <si>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</si>
  <si>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</si>
  <si>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</si>
  <si>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</si>
  <si>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</si>
  <si>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</si>
  <si>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</si>
  <si>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</si>
  <si>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</si>
  <si>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</si>
  <si>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</si>
  <si>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</si>
  <si>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</si>
  <si>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</si>
  <si>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</si>
  <si>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</si>
  <si>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</si>
  <si>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</si>
  <si>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</si>
  <si>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</si>
  <si>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</si>
  <si>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</si>
  <si>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</si>
  <si>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</si>
  <si>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</si>
  <si>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</si>
  <si>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</si>
  <si>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</si>
  <si>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</si>
  <si>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</si>
  <si>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</si>
  <si>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</si>
  <si>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</si>
  <si>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</si>
  <si>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</si>
  <si>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</si>
  <si>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</si>
  <si>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</si>
  <si>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</si>
  <si>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</si>
  <si>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</si>
  <si>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</si>
  <si>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</si>
  <si>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</si>
  <si>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</si>
  <si>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</si>
  <si>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</si>
  <si>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</si>
  <si>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</si>
  <si>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</si>
  <si>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</si>
  <si>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</si>
  <si>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</si>
  <si>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</si>
  <si>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</si>
  <si>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</si>
  <si>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</si>
  <si>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</si>
  <si>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</si>
  <si>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</si>
  <si>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</si>
  <si>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</si>
  <si>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</si>
  <si>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</si>
  <si>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</si>
  <si>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</si>
  <si>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</si>
  <si>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</si>
  <si>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</si>
  <si>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</si>
  <si>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</si>
  <si>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</si>
  <si>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</si>
  <si>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</si>
  <si>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</si>
  <si>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</si>
  <si>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</si>
  <si>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</si>
  <si>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</si>
  <si>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</si>
  <si>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</si>
  <si>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</si>
  <si>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</si>
  <si>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</si>
  <si>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</si>
  <si>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</si>
  <si>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</si>
  <si>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</si>
  <si>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</si>
  <si>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</si>
  <si>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</si>
  <si>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</si>
  <si>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</si>
  <si>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</si>
  <si>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</si>
  <si>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</si>
  <si>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</si>
  <si>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</si>
  <si>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</si>
  <si>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</si>
  <si>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</si>
  <si>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</si>
  <si>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</si>
  <si>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</si>
  <si>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</si>
  <si>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</si>
  <si>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</si>
  <si>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</si>
  <si>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</si>
  <si>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</si>
  <si>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</si>
  <si>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</si>
  <si>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</si>
  <si>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</si>
  <si>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</si>
  <si>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</si>
  <si>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</si>
  <si>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</si>
  <si>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</si>
  <si>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</si>
  <si>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</si>
  <si>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</si>
  <si>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</si>
  <si>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</si>
  <si>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</si>
  <si>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</si>
  <si>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</si>
  <si>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</si>
  <si>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</si>
  <si>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</si>
  <si>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</si>
  <si>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</si>
  <si>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</si>
  <si>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</si>
  <si>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</si>
  <si>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</si>
  <si>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</si>
  <si>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</si>
  <si>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</si>
  <si>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</si>
  <si>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</si>
  <si>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</si>
  <si>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</si>
  <si>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</si>
  <si>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</si>
  <si>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</si>
  <si>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</si>
  <si>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</si>
  <si>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</si>
  <si>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</si>
  <si>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</si>
  <si>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</si>
  <si>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</si>
  <si>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</si>
  <si>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</si>
  <si>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</si>
  <si>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</si>
  <si>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</si>
  <si>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</si>
  <si>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</si>
  <si>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</si>
  <si>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</si>
  <si>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</si>
  <si>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</si>
  <si>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</si>
  <si>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</si>
  <si>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</si>
  <si>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</si>
  <si>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</si>
  <si>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</si>
  <si>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</si>
  <si>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</si>
  <si>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</si>
  <si>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</si>
  <si>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</si>
  <si>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</si>
  <si>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</si>
  <si>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</si>
  <si>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</si>
  <si>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</si>
  <si>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</si>
  <si>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</si>
  <si>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</si>
  <si>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</si>
  <si>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</si>
  <si>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</si>
  <si>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</si>
  <si>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</si>
  <si>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</si>
  <si>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</si>
  <si>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</si>
  <si>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</si>
  <si>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</si>
  <si>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</si>
  <si>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</si>
  <si>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</si>
  <si>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</si>
  <si>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</si>
  <si>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</si>
  <si>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</si>
  <si>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</si>
  <si>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</si>
  <si>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</si>
  <si>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</si>
  <si>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</si>
  <si>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</si>
  <si>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</si>
  <si>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</si>
  <si>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</si>
  <si>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</si>
  <si>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</si>
  <si>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</si>
  <si>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</si>
  <si>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</si>
  <si>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</si>
  <si>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</si>
  <si>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</si>
  <si>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</si>
  <si>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</si>
  <si>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</si>
  <si>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</si>
  <si>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</si>
  <si>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</si>
  <si>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</si>
  <si>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</si>
  <si>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</si>
  <si>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</si>
  <si>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</si>
  <si>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</si>
  <si>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</si>
  <si>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</si>
  <si>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</si>
  <si>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</si>
  <si>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</si>
  <si>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</si>
  <si>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</si>
  <si>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</si>
  <si>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</si>
  <si>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</si>
  <si>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</si>
  <si>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</si>
  <si>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</si>
  <si>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</si>
  <si>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</si>
  <si>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</si>
  <si>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</si>
  <si>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</si>
  <si>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</si>
  <si>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</si>
  <si>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</si>
  <si>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</si>
  <si>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</si>
  <si>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</si>
  <si>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</si>
  <si>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</si>
  <si>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</si>
  <si>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</si>
  <si>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</si>
  <si>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</si>
  <si>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</si>
  <si>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</si>
  <si>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</si>
  <si>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</si>
  <si>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</si>
  <si>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</si>
  <si>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</si>
  <si>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</si>
  <si>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</si>
  <si>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</si>
  <si>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</si>
  <si>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</si>
  <si>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</si>
  <si>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</si>
  <si>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</si>
  <si>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</si>
  <si>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</si>
  <si>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</si>
  <si>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</si>
  <si>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</si>
  <si>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</si>
  <si>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</si>
  <si>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</si>
  <si>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</si>
  <si>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</si>
  <si>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</si>
  <si>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</si>
  <si>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</si>
  <si>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</si>
  <si>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</si>
  <si>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</si>
  <si>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</si>
  <si>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</si>
  <si>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</si>
  <si>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</si>
  <si>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</si>
  <si>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</si>
  <si>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</si>
  <si>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</si>
  <si>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</si>
  <si>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</si>
  <si>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</si>
  <si>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</si>
  <si>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</si>
  <si>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</si>
  <si>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</si>
  <si>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</si>
  <si>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</si>
  <si>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</si>
  <si>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</si>
  <si>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</si>
  <si>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</si>
  <si>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</si>
  <si>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</si>
  <si>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</si>
  <si>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</si>
  <si>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</si>
  <si>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</si>
  <si>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</si>
  <si>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</si>
  <si>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</si>
  <si>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</si>
  <si>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</si>
  <si>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</si>
  <si>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</si>
  <si>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</si>
  <si>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</si>
  <si>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</si>
  <si>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</si>
  <si>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</si>
  <si>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</si>
  <si>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</si>
  <si>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</si>
  <si>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</si>
  <si>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</si>
  <si>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</si>
  <si>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</si>
  <si>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</si>
  <si>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</si>
  <si>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</si>
  <si>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</si>
  <si>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</si>
  <si>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</si>
  <si>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</si>
  <si>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</si>
  <si>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</si>
  <si>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</si>
  <si>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</si>
  <si>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</si>
  <si>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</si>
  <si>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</si>
  <si>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</si>
  <si>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</si>
  <si>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</si>
  <si>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</si>
  <si>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</si>
  <si>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</si>
  <si>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</si>
  <si>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</si>
  <si>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</si>
  <si>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</si>
  <si>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</si>
  <si>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</si>
  <si>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</si>
  <si>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</si>
  <si>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</si>
  <si>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</si>
  <si>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</si>
  <si>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</si>
  <si>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</si>
  <si>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</si>
  <si>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</si>
  <si>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</si>
  <si>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</si>
  <si>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</si>
  <si>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</si>
  <si>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</si>
  <si>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</si>
  <si>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</si>
  <si>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</si>
  <si>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</si>
  <si>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</si>
  <si>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</si>
  <si>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</si>
  <si>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</si>
  <si>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</si>
  <si>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</si>
  <si>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</si>
  <si>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</si>
  <si>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</si>
  <si>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</si>
  <si>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</si>
  <si>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</si>
  <si>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</si>
  <si>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</si>
  <si>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</si>
  <si>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</si>
  <si>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</si>
  <si>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</si>
  <si>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</si>
  <si>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</si>
  <si>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</si>
  <si>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</si>
  <si>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</si>
  <si>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</si>
  <si>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</si>
  <si>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</si>
  <si>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</si>
  <si>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</si>
  <si>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</si>
  <si>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</si>
  <si>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</si>
  <si>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</si>
  <si>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</si>
  <si>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</si>
  <si>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</si>
  <si>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</si>
  <si>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</si>
  <si>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</si>
  <si>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</si>
  <si>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</si>
  <si>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</si>
  <si>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</si>
  <si>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</si>
  <si>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</si>
  <si>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</si>
  <si>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</si>
  <si>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</si>
  <si>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</si>
  <si>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</si>
  <si>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</si>
  <si>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</si>
  <si>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</si>
  <si>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</si>
  <si>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</si>
  <si>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</si>
  <si>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</si>
  <si>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</si>
  <si>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</si>
  <si>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</si>
  <si>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</si>
  <si>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</si>
  <si>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</si>
  <si>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</si>
  <si>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</si>
  <si>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</si>
  <si>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</si>
  <si>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</si>
  <si>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</si>
  <si>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</si>
  <si>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</si>
  <si>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</si>
  <si>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</si>
  <si>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</si>
  <si>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</si>
  <si>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</si>
  <si>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</si>
  <si>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</si>
  <si>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</si>
  <si>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</si>
  <si>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</si>
  <si>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</si>
  <si>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</si>
  <si>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</si>
  <si>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</si>
  <si>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</si>
  <si>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</si>
  <si>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</si>
  <si>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</si>
  <si>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</si>
  <si>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</si>
  <si>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</si>
  <si>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</si>
  <si>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</si>
  <si>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</si>
  <si>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</si>
  <si>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</si>
  <si>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</si>
  <si>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</si>
  <si>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</si>
  <si>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</si>
  <si>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</si>
  <si>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</si>
  <si>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</si>
  <si>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</si>
  <si>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</si>
  <si>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</si>
  <si>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</si>
  <si>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</si>
  <si>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</si>
  <si>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</si>
  <si>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</si>
  <si>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</si>
  <si>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</si>
  <si>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</si>
  <si>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</si>
  <si>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</si>
  <si>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</si>
  <si>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</si>
  <si>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</si>
  <si>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</si>
  <si>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</si>
  <si>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</si>
  <si>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</si>
  <si>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</si>
  <si>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</si>
  <si>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</si>
  <si>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</si>
  <si>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</si>
  <si>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</si>
  <si>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</si>
  <si>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</si>
  <si>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</si>
  <si>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</si>
  <si>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</si>
  <si>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</si>
  <si>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</si>
  <si>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</si>
  <si>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</si>
  <si>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</si>
  <si>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</si>
  <si>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</si>
  <si>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</si>
  <si>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</si>
  <si>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</si>
  <si>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</si>
  <si>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</si>
  <si>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</si>
  <si>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</si>
  <si>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</si>
  <si>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</si>
  <si>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</si>
  <si>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</si>
  <si>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</si>
  <si>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</si>
  <si>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</si>
  <si>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</si>
  <si>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</si>
  <si>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</si>
  <si>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</si>
  <si>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</si>
  <si>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</si>
  <si>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</si>
  <si>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</si>
  <si>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</si>
  <si>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</si>
  <si>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</si>
  <si>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</si>
  <si>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</si>
  <si>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</si>
  <si>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</si>
  <si>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</si>
  <si>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</si>
  <si>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</si>
  <si>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</si>
  <si>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</si>
  <si>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</si>
  <si>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</si>
  <si>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</si>
  <si>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</si>
  <si>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</si>
  <si>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</si>
  <si>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</si>
  <si>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</si>
  <si>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</si>
  <si>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</si>
  <si>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</si>
  <si>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</si>
  <si>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</si>
  <si>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</si>
  <si>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</si>
  <si>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</si>
  <si>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</si>
  <si>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</si>
  <si>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</si>
  <si>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</si>
  <si>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</si>
  <si>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</si>
  <si>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</si>
  <si>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</si>
  <si>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</si>
  <si>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</si>
  <si>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</si>
  <si>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</si>
  <si>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</si>
  <si>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</si>
  <si>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</si>
  <si>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</si>
  <si>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</si>
  <si>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</si>
  <si>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</si>
  <si>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</si>
  <si>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</si>
  <si>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</si>
  <si>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</si>
  <si>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</si>
  <si>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</si>
  <si>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</si>
  <si>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</si>
  <si>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</si>
  <si>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</si>
  <si>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</si>
  <si>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</si>
  <si>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</si>
  <si>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</si>
  <si>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</si>
  <si>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</si>
  <si>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</si>
  <si>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</si>
  <si>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</si>
  <si>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</si>
  <si>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</si>
  <si>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</si>
  <si>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</si>
  <si>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</si>
  <si>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</si>
  <si>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</si>
  <si>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</si>
  <si>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</si>
  <si>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</si>
  <si>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</si>
  <si>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</si>
  <si>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</si>
  <si>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</si>
  <si>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</si>
  <si>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</si>
  <si>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</si>
  <si>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</si>
  <si>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</si>
  <si>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</si>
  <si>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</si>
  <si>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</si>
  <si>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</si>
  <si>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</si>
  <si>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</si>
  <si>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</si>
  <si>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</si>
  <si>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</si>
  <si>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</si>
  <si>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</si>
  <si>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</si>
  <si>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</si>
  <si>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</si>
  <si>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</si>
  <si>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</si>
  <si>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</si>
  <si>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</si>
  <si>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</si>
  <si>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</si>
  <si>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</si>
  <si>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</si>
  <si>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</si>
  <si>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</si>
  <si>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</si>
  <si>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</si>
  <si>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</si>
  <si>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</si>
  <si>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</si>
  <si>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</si>
  <si>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</si>
  <si>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</si>
  <si>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</si>
  <si>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</si>
  <si>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</si>
  <si>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</si>
  <si>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</si>
  <si>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</si>
  <si>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</si>
  <si>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</si>
  <si>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</si>
  <si>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</si>
  <si>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</si>
  <si>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</si>
  <si>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</si>
  <si>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</si>
  <si>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</si>
  <si>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</si>
  <si>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</si>
  <si>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</si>
  <si>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</si>
  <si>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</si>
  <si>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</si>
  <si>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</si>
  <si>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</si>
  <si>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</si>
  <si>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</si>
  <si>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</si>
  <si>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</si>
  <si>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</si>
  <si>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</si>
  <si>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</si>
  <si>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</si>
  <si>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</si>
  <si>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</si>
  <si>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</si>
  <si>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</si>
  <si>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</si>
  <si>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</si>
  <si>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</si>
  <si>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</si>
  <si>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</si>
  <si>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</si>
  <si>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</si>
  <si>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</si>
  <si>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</si>
  <si>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</si>
  <si>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</si>
  <si>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</si>
  <si>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</si>
  <si>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</si>
  <si>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</si>
  <si>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</si>
  <si>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</si>
  <si>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</si>
  <si>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</si>
  <si>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</si>
  <si>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</si>
  <si>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</si>
  <si>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</si>
  <si>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</si>
  <si>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</si>
  <si>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</si>
  <si>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</si>
  <si>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</si>
  <si>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</si>
  <si>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</si>
  <si>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</si>
  <si>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</si>
  <si>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</si>
  <si>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</si>
  <si>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</si>
  <si>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</si>
  <si>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</si>
  <si>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</si>
  <si>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</si>
  <si>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</si>
  <si>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</si>
  <si>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</si>
  <si>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</si>
  <si>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</si>
  <si>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</si>
  <si>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</si>
  <si>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</si>
  <si>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</si>
  <si>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</si>
  <si>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</si>
  <si>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</si>
  <si>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</si>
  <si>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</si>
  <si>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</si>
  <si>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</si>
  <si>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</si>
  <si>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</si>
  <si>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</si>
  <si>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</si>
  <si>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</si>
  <si>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</si>
  <si>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</si>
  <si>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</si>
  <si>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</si>
  <si>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</si>
  <si>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</si>
  <si>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</si>
  <si>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</si>
  <si>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</si>
  <si>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</si>
  <si>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</si>
  <si>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</si>
  <si>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</si>
  <si>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</si>
  <si>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</si>
  <si>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</si>
  <si>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</si>
  <si>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</si>
  <si>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</si>
  <si>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</si>
  <si>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</si>
  <si>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</si>
  <si>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</si>
  <si>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</si>
  <si>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</si>
  <si>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</si>
  <si>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</si>
  <si>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</si>
  <si>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</si>
  <si>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</si>
  <si>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</si>
  <si>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</si>
  <si>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</si>
  <si>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</si>
  <si>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</si>
  <si>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</si>
  <si>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</si>
  <si>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</si>
  <si>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</si>
  <si>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</si>
  <si>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</si>
  <si>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</si>
  <si>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</si>
  <si>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</si>
  <si>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</si>
  <si>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</si>
  <si>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</si>
  <si>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</si>
  <si>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</si>
  <si>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</si>
  <si>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</si>
  <si>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</si>
  <si>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</si>
  <si>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</si>
  <si>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</si>
  <si>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</si>
  <si>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</si>
  <si>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</si>
  <si>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</si>
  <si>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</si>
  <si>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</si>
  <si>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</si>
  <si>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</si>
  <si>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</si>
  <si>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</si>
  <si>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</si>
  <si>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</si>
  <si>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</si>
  <si>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</si>
  <si>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</si>
  <si>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</si>
  <si>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</si>
  <si>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</si>
  <si>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</si>
  <si>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</si>
  <si>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</si>
  <si>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</si>
  <si>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</si>
  <si>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</si>
  <si>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</si>
  <si>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</si>
  <si>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</si>
  <si>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</si>
  <si>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</si>
  <si>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</si>
  <si>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</si>
  <si>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</si>
  <si>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</si>
  <si>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</si>
  <si>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</si>
  <si>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</si>
  <si>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</si>
  <si>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</si>
  <si>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</si>
  <si>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</si>
  <si>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</si>
  <si>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</si>
  <si>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</si>
  <si>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</si>
  <si>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</si>
  <si>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</si>
  <si>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</si>
  <si>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</si>
  <si>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</si>
  <si>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</si>
  <si>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</si>
  <si>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</si>
  <si>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</si>
  <si>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</si>
  <si>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</si>
  <si>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</si>
  <si>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</si>
  <si>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</si>
  <si>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</si>
  <si>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</si>
  <si>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</si>
  <si>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</si>
  <si>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</si>
  <si>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</si>
  <si>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</si>
  <si>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</si>
  <si>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</si>
  <si>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</si>
  <si>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</si>
  <si>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</si>
  <si>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</si>
  <si>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</si>
  <si>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</si>
  <si>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</si>
  <si>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</si>
  <si>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</si>
  <si>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</si>
  <si>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</si>
  <si>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</si>
  <si>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</si>
  <si>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</si>
  <si>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</si>
  <si>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</si>
  <si>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</si>
  <si>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</si>
  <si>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</si>
  <si>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</si>
  <si>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</si>
  <si>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</si>
  <si>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</si>
  <si>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</si>
  <si>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</si>
  <si>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</si>
  <si>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</si>
  <si>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</si>
  <si>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</si>
  <si>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</si>
  <si>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</si>
  <si>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</si>
  <si>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</si>
  <si>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</si>
  <si>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</si>
  <si>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</si>
  <si>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</si>
  <si>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</si>
  <si>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</si>
  <si>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</si>
  <si>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</si>
  <si>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</si>
  <si>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</si>
  <si>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</si>
  <si>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</si>
  <si>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</si>
  <si>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</si>
  <si>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</si>
  <si>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</si>
  <si>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</si>
  <si>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</si>
  <si>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</si>
  <si>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</si>
  <si>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</si>
  <si>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</si>
  <si>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</si>
  <si>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</si>
  <si>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</si>
  <si>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</si>
  <si>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</si>
  <si>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</si>
  <si>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</si>
  <si>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</si>
  <si>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</si>
  <si>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</si>
  <si>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</si>
  <si>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</si>
  <si>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</si>
  <si>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</si>
  <si>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</si>
  <si>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</si>
  <si>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</si>
  <si>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</si>
  <si>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</si>
  <si>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</si>
  <si>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</si>
  <si>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</si>
  <si>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</si>
  <si>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</si>
  <si>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</si>
  <si>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</si>
  <si>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</si>
  <si>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</si>
  <si>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</si>
  <si>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</si>
  <si>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</si>
  <si>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</si>
  <si>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</si>
  <si>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</si>
  <si>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</si>
  <si>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</si>
  <si>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</si>
  <si>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</si>
  <si>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</si>
  <si>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</si>
  <si>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</si>
  <si>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</si>
  <si>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</si>
  <si>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</si>
  <si>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</si>
  <si>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</si>
  <si>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</si>
  <si>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</si>
  <si>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</si>
  <si>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</si>
  <si>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</si>
  <si>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</si>
  <si>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</si>
  <si>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</si>
  <si>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</si>
  <si>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</si>
  <si>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</si>
  <si>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</si>
  <si>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</si>
  <si>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</si>
  <si>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</si>
  <si>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</si>
  <si>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</si>
  <si>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</si>
  <si>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</si>
  <si>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</si>
  <si>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</si>
  <si>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</si>
  <si>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</si>
  <si>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</si>
  <si>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</si>
  <si>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</si>
  <si>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</si>
  <si>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</si>
  <si>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</si>
  <si>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</si>
  <si>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</si>
  <si>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</si>
  <si>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</si>
  <si>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</si>
  <si>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</si>
  <si>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</si>
  <si>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</si>
  <si>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</si>
  <si>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</si>
  <si>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</si>
  <si>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</si>
  <si>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</si>
  <si>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</si>
  <si>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</si>
  <si>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</si>
  <si>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</si>
  <si>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</si>
  <si>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</si>
  <si>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</si>
  <si>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</si>
  <si>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</si>
  <si>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</si>
  <si>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</si>
  <si>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</si>
  <si>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</si>
  <si>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</si>
  <si>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</si>
  <si>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</si>
  <si>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</si>
  <si>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</si>
  <si>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</si>
  <si>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</si>
  <si>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</si>
  <si>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</si>
  <si>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</si>
  <si>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</si>
  <si>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</si>
  <si>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</si>
  <si>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</si>
  <si>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</si>
  <si>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</si>
  <si>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</si>
  <si>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</si>
  <si>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</si>
  <si>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</si>
  <si>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</si>
  <si>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</si>
  <si>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</si>
  <si>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</si>
  <si>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</si>
  <si>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</si>
  <si>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</si>
  <si>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</si>
  <si>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</si>
  <si>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</si>
  <si>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</si>
  <si>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</si>
  <si>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</si>
  <si>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</si>
  <si>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</si>
  <si>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</si>
  <si>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</si>
  <si>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</si>
  <si>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</si>
  <si>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</si>
  <si>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</si>
  <si>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</si>
  <si>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</si>
  <si>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</si>
  <si>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</si>
  <si>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</si>
  <si>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</si>
  <si>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</si>
  <si>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</si>
  <si>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</si>
  <si>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</si>
  <si>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</si>
  <si>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</si>
  <si>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</si>
  <si>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</si>
  <si>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</si>
  <si>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</si>
  <si>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</si>
  <si>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</si>
  <si>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</si>
  <si>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</si>
  <si>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</si>
  <si>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</si>
  <si>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</si>
  <si>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</si>
  <si>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</si>
  <si>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</si>
  <si>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</si>
  <si>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</si>
  <si>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</si>
  <si>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</si>
  <si>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</si>
  <si>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</si>
  <si>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</si>
  <si>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</si>
  <si>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</si>
  <si>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</si>
  <si>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</si>
  <si>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</si>
  <si>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</si>
  <si>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</si>
  <si>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</si>
  <si>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</si>
  <si>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</si>
  <si>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</si>
  <si>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</si>
  <si>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</si>
  <si>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</si>
  <si>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</si>
  <si>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</si>
  <si>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</si>
  <si>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</si>
  <si>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</si>
  <si>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</si>
  <si>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</si>
  <si>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</si>
  <si>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</si>
  <si>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</si>
  <si>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</si>
  <si>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</si>
  <si>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</si>
  <si>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</si>
  <si>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</si>
  <si>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</si>
  <si>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</si>
  <si>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</si>
  <si>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</si>
  <si>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</si>
  <si>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</si>
  <si>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</si>
  <si>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</si>
  <si>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</si>
  <si>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</si>
  <si>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</si>
  <si>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</si>
  <si>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</si>
  <si>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</si>
  <si>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</si>
  <si>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</si>
  <si>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</si>
  <si>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</si>
  <si>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</si>
  <si>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</si>
  <si>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</si>
  <si>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</si>
  <si>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</si>
  <si>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</si>
  <si>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</si>
  <si>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</si>
  <si>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</si>
  <si>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</si>
  <si>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</si>
  <si>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</si>
  <si>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</si>
  <si>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</si>
  <si>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</si>
  <si>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</si>
  <si>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</si>
  <si>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</si>
  <si>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</si>
  <si>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</si>
  <si>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</si>
  <si>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</si>
  <si>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</si>
  <si>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</si>
  <si>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</si>
  <si>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</si>
  <si>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</si>
  <si>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</si>
  <si>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</si>
  <si>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</si>
  <si>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</si>
  <si>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</si>
  <si>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</si>
  <si>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</si>
  <si>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</si>
  <si>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</si>
  <si>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</si>
  <si>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</si>
  <si>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</si>
  <si>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</si>
  <si>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</si>
  <si>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</si>
  <si>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</si>
  <si>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</si>
  <si>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</si>
  <si>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</si>
  <si>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</si>
  <si>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</si>
  <si>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</si>
  <si>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</si>
  <si>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</si>
  <si>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</si>
  <si>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</si>
  <si>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</si>
  <si>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</si>
  <si>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</si>
  <si>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</si>
  <si>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</si>
  <si>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</si>
  <si>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</si>
  <si>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</si>
  <si>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</si>
  <si>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</si>
  <si>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</si>
  <si>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</si>
  <si>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</si>
  <si>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</si>
  <si>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</si>
  <si>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</si>
  <si>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</si>
  <si>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</si>
  <si>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</si>
  <si>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</si>
  <si>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</si>
  <si>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</si>
  <si>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</si>
  <si>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</si>
  <si>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</si>
  <si>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</si>
  <si>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</si>
  <si>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</si>
  <si>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</si>
  <si>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</si>
  <si>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</si>
  <si>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</si>
  <si>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</si>
  <si>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</si>
  <si>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</si>
  <si>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</si>
  <si>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</si>
  <si>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</si>
  <si>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</si>
  <si>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</si>
  <si>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</si>
  <si>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</si>
  <si>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</si>
  <si>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</si>
  <si>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</si>
  <si>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</si>
  <si>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</si>
  <si>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</si>
  <si>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</si>
  <si>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</si>
  <si>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</si>
  <si>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</si>
  <si>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</si>
  <si>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</si>
  <si>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</si>
  <si>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</si>
  <si>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</si>
  <si>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</si>
  <si>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</si>
  <si>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</si>
  <si>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</si>
  <si>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</si>
  <si>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</si>
  <si>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</si>
  <si>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</si>
  <si>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</si>
  <si>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</si>
  <si>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</si>
  <si>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</si>
  <si>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</si>
  <si>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</si>
  <si>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</si>
  <si>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</si>
  <si>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</si>
  <si>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</si>
  <si>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</si>
  <si>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</si>
  <si>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</si>
  <si>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</si>
  <si>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</si>
  <si>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</si>
  <si>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</si>
  <si>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</si>
  <si>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</si>
  <si>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</si>
  <si>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</si>
  <si>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</si>
  <si>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</si>
  <si>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</si>
  <si>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</si>
  <si>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</si>
  <si>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</si>
  <si>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</si>
  <si>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</si>
  <si>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</si>
  <si>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</si>
  <si>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</si>
  <si>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</si>
  <si>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</si>
  <si>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</si>
  <si>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</si>
  <si>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</si>
  <si>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</si>
  <si>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</si>
  <si>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</si>
  <si>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</si>
  <si>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</si>
  <si>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</si>
  <si>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</si>
  <si>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</si>
  <si>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</si>
  <si>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</si>
  <si>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</si>
  <si>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</si>
  <si>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</si>
  <si>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</si>
  <si>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</si>
  <si>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</si>
  <si>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</si>
  <si>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</si>
  <si>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</si>
  <si>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</si>
  <si>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</si>
  <si>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</si>
  <si>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</si>
  <si>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</si>
  <si>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</si>
  <si>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</si>
  <si>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</si>
  <si>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</si>
  <si>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</si>
  <si>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</si>
  <si>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</si>
  <si>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</si>
  <si>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</si>
  <si>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</si>
  <si>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</si>
  <si>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</si>
  <si>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</si>
  <si>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</si>
  <si>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</si>
  <si>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</si>
  <si>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</si>
  <si>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</si>
  <si>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</si>
  <si>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</si>
  <si>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</si>
  <si>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</si>
  <si>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</si>
  <si>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</si>
  <si>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</si>
  <si>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</si>
  <si>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</si>
  <si>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</si>
  <si>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</si>
  <si>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</si>
  <si>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</si>
  <si>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</si>
  <si>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</si>
  <si>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</si>
  <si>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</si>
  <si>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</si>
  <si>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</si>
  <si>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</si>
  <si>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</si>
  <si>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</si>
  <si>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</si>
  <si>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</si>
  <si>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</si>
  <si>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</si>
  <si>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</si>
  <si>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</si>
  <si>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</si>
  <si>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</si>
  <si>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</si>
  <si>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</si>
  <si>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</si>
  <si>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</si>
  <si>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</si>
  <si>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</si>
  <si>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</si>
  <si>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</si>
  <si>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</si>
  <si>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</si>
  <si>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</si>
  <si>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</si>
  <si>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</si>
  <si>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</si>
  <si>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</si>
  <si>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</si>
  <si>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</si>
  <si>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</si>
  <si>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</si>
  <si>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</si>
  <si>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</si>
  <si>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</si>
  <si>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</si>
  <si>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</si>
  <si>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</si>
  <si>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</si>
  <si>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</si>
  <si>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</si>
  <si>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</si>
  <si>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</si>
  <si>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</si>
  <si>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</si>
  <si>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</si>
  <si>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</si>
  <si>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</si>
  <si>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</si>
  <si>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</si>
  <si>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</si>
  <si>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</si>
  <si>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</si>
  <si>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</si>
  <si>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</si>
  <si>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</si>
  <si>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</si>
  <si>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</si>
  <si>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</si>
  <si>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</si>
  <si>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</si>
  <si>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</si>
  <si>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</si>
  <si>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</si>
  <si>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</si>
  <si>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</si>
  <si>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</si>
  <si>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</si>
  <si>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</si>
  <si>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</si>
  <si>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</si>
  <si>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</si>
  <si>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</si>
  <si>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</si>
  <si>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</si>
  <si>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</si>
  <si>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</si>
  <si>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</si>
  <si>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</si>
  <si>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</si>
  <si>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</si>
  <si>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</si>
  <si>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</si>
  <si>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</si>
  <si>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</si>
  <si>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</si>
  <si>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</si>
  <si>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</si>
  <si>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</si>
  <si>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</si>
  <si>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</si>
  <si>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</si>
  <si>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</si>
  <si>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</si>
  <si>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</si>
  <si>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</si>
  <si>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</si>
  <si>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</si>
  <si>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</si>
  <si>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</si>
  <si>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</si>
  <si>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</si>
  <si>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</si>
  <si>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</si>
  <si>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</si>
  <si>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</si>
  <si>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</si>
  <si>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</si>
  <si>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</si>
  <si>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</si>
  <si>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</si>
  <si>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</si>
  <si>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</si>
  <si>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</si>
  <si>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</si>
  <si>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</si>
  <si>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</si>
  <si>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</si>
  <si>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</si>
  <si>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</si>
  <si>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</si>
  <si>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</si>
  <si>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</si>
  <si>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</si>
  <si>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</si>
  <si>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</si>
  <si>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</si>
  <si>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</si>
  <si>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</si>
  <si>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</si>
  <si>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</si>
  <si>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</si>
  <si>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</si>
  <si>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</si>
  <si>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</si>
  <si>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</si>
  <si>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</si>
  <si>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</si>
  <si>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</si>
  <si>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</si>
  <si>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</si>
  <si>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</si>
  <si>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</si>
  <si>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</si>
  <si>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</si>
  <si>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</si>
  <si>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</si>
  <si>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</si>
  <si>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</si>
  <si>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</si>
  <si>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</si>
  <si>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</si>
  <si>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</si>
  <si>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</si>
  <si>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</si>
  <si>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</si>
  <si>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</si>
  <si>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</si>
  <si>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</si>
  <si>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</si>
  <si>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</si>
  <si>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</si>
  <si>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</si>
  <si>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</si>
  <si>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</si>
  <si>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</si>
  <si>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</si>
  <si>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</si>
  <si>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</si>
  <si>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</si>
  <si>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</si>
  <si>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</si>
  <si>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</si>
  <si>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</si>
  <si>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</si>
  <si>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</si>
  <si>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</si>
  <si>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</si>
  <si>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</si>
  <si>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</si>
  <si>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</si>
  <si>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</si>
  <si>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</si>
  <si>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</si>
  <si>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</si>
  <si>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</si>
  <si>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</si>
  <si>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</si>
  <si>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</si>
  <si>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</si>
  <si>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</si>
  <si>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</si>
  <si>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</si>
  <si>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</si>
  <si>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</si>
  <si>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</si>
  <si>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</si>
  <si>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</si>
  <si>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</si>
  <si>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</si>
  <si>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</si>
  <si>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</si>
  <si>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</si>
  <si>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</si>
  <si>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</si>
  <si>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</si>
  <si>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</si>
  <si>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</si>
  <si>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</si>
  <si>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</si>
  <si>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</si>
  <si>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</si>
  <si>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</si>
  <si>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</si>
  <si>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</si>
  <si>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</si>
  <si>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</si>
  <si>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</si>
  <si>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</si>
  <si>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</si>
  <si>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</si>
  <si>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</si>
  <si>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</si>
  <si>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</si>
  <si>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</si>
  <si>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</si>
  <si>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</si>
  <si>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</si>
  <si>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</si>
  <si>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</si>
  <si>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</si>
  <si>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</si>
  <si>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</si>
  <si>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</si>
  <si>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</si>
  <si>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</si>
  <si>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</si>
  <si>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</si>
  <si>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</si>
  <si>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</si>
  <si>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</si>
  <si>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</si>
  <si>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</si>
  <si>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</si>
  <si>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</si>
  <si>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</si>
  <si>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</si>
  <si>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</si>
  <si>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</si>
  <si>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</si>
  <si>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</si>
  <si>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</si>
  <si>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</si>
  <si>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</si>
  <si>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</si>
  <si>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</si>
  <si>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</si>
  <si>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</si>
  <si>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</si>
  <si>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</si>
  <si>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</si>
  <si>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</si>
  <si>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</si>
  <si>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</si>
  <si>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</si>
  <si>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</si>
  <si>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</si>
  <si>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</si>
  <si>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</si>
  <si>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</si>
  <si>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</si>
  <si>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</si>
  <si>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</si>
  <si>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</si>
  <si>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</si>
  <si>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</si>
  <si>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</si>
  <si>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</si>
  <si>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</si>
  <si>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</si>
  <si>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</si>
  <si>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</si>
  <si>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</si>
  <si>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</si>
  <si>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</si>
  <si>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</si>
  <si>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</si>
  <si>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</si>
  <si>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</si>
  <si>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</si>
  <si>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</si>
  <si>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</si>
  <si>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</si>
  <si>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</si>
  <si>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</si>
  <si>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</si>
  <si>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</si>
  <si>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</si>
  <si>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</si>
  <si>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</si>
  <si>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</si>
  <si>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</si>
  <si>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</si>
  <si>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</si>
  <si>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</si>
  <si>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</si>
  <si>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</si>
  <si>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</si>
  <si>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</si>
  <si>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</si>
  <si>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</si>
  <si>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</si>
  <si>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</si>
  <si>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</si>
  <si>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</si>
  <si>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</si>
  <si>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</si>
  <si>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</si>
  <si>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</si>
  <si>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</si>
  <si>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</si>
  <si>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</si>
  <si>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</si>
  <si>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</si>
  <si>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</si>
  <si>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</si>
  <si>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</si>
  <si>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</si>
  <si>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</si>
  <si>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</si>
  <si>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</si>
  <si>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</si>
  <si>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</si>
  <si>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</si>
  <si>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</si>
  <si>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</si>
  <si>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</si>
  <si>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</si>
  <si>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</si>
  <si>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</si>
  <si>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</si>
  <si>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</si>
  <si>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</si>
  <si>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</si>
  <si>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</si>
  <si>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</si>
  <si>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</si>
  <si>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</si>
  <si>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</si>
  <si>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</si>
  <si>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</si>
  <si>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</si>
  <si>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</si>
  <si>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</si>
  <si>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</si>
  <si>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</si>
  <si>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</si>
  <si>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</si>
  <si>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</si>
  <si>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</si>
  <si>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</si>
  <si>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</si>
  <si>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</si>
  <si>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</si>
  <si>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</si>
  <si>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</si>
  <si>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</si>
  <si>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</si>
  <si>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</si>
  <si>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</si>
  <si>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</si>
  <si>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</si>
  <si>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</si>
  <si>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</si>
  <si>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</si>
  <si>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</si>
  <si>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</si>
  <si>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</si>
  <si>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</si>
  <si>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</si>
  <si>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</si>
  <si>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</si>
  <si>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</si>
  <si>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</si>
  <si>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</si>
  <si>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</si>
  <si>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</si>
  <si>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</si>
  <si>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</si>
  <si>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</si>
  <si>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</si>
  <si>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</si>
  <si>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</si>
  <si>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</si>
  <si>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</si>
  <si>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</si>
  <si>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</si>
  <si>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</si>
  <si>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</si>
  <si>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</si>
  <si>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</si>
  <si>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</si>
  <si>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</si>
  <si>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</si>
  <si>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</si>
  <si>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</si>
  <si>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</si>
  <si>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</si>
  <si>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</si>
  <si>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</si>
  <si>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</si>
  <si>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</si>
  <si>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</si>
  <si>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</si>
  <si>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</si>
  <si>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</si>
  <si>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</si>
  <si>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</si>
  <si>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</si>
  <si>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</si>
  <si>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</si>
  <si>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</si>
  <si>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</si>
  <si>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</si>
  <si>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</si>
  <si>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</si>
  <si>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</si>
  <si>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</si>
  <si>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</si>
  <si>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</si>
  <si>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</si>
  <si>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</si>
  <si>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</si>
  <si>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</si>
  <si>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</si>
  <si>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</si>
  <si>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</si>
  <si>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</si>
  <si>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</si>
  <si>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</si>
  <si>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</si>
  <si>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</si>
  <si>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</si>
  <si>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</si>
  <si>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</si>
  <si>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</si>
  <si>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</si>
  <si>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</si>
  <si>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</si>
  <si>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</si>
  <si>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</si>
  <si>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</si>
  <si>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</si>
  <si>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</si>
  <si>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</si>
  <si>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</si>
  <si>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</si>
  <si>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</si>
  <si>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</si>
  <si>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</si>
  <si>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</si>
  <si>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</si>
  <si>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</si>
  <si>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</si>
  <si>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</si>
  <si>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</si>
  <si>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</si>
  <si>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</si>
  <si>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</si>
  <si>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</si>
  <si>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</si>
  <si>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</si>
  <si>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</si>
  <si>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</si>
  <si>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</si>
  <si>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</si>
  <si>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</si>
  <si>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</si>
  <si>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</si>
  <si>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</si>
  <si>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</si>
  <si>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</si>
  <si>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</si>
  <si>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</si>
  <si>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</si>
  <si>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</si>
  <si>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</si>
  <si>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</si>
  <si>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</si>
  <si>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</si>
  <si>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</si>
  <si>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</si>
  <si>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</si>
  <si>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</si>
  <si>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</si>
  <si>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</si>
  <si>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</si>
  <si>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</si>
  <si>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</si>
  <si>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</si>
  <si>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</si>
  <si>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</si>
  <si>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</si>
  <si>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</si>
  <si>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</si>
  <si>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</si>
  <si>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</si>
  <si>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</si>
  <si>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</si>
  <si>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</si>
  <si>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</si>
  <si>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</si>
  <si>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</si>
  <si>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</si>
  <si>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</si>
  <si>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</si>
  <si>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</si>
  <si>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</si>
  <si>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</si>
  <si>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</si>
  <si>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</si>
  <si>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</si>
  <si>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</si>
  <si>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</si>
  <si>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</si>
  <si>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</si>
  <si>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</si>
  <si>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</si>
  <si>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</si>
  <si>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</si>
  <si>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</si>
  <si>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</si>
  <si>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</si>
  <si>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</si>
  <si>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</si>
  <si>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</si>
  <si>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</si>
  <si>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</si>
  <si>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</si>
  <si>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</si>
  <si>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</si>
  <si>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</si>
  <si>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</si>
  <si>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</si>
  <si>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</si>
  <si>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</si>
  <si>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</si>
  <si>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</si>
  <si>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</si>
  <si>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</si>
  <si>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</si>
  <si>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</si>
  <si>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</si>
  <si>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</si>
  <si>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</si>
  <si>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</si>
  <si>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</si>
  <si>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</si>
  <si>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</si>
  <si>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</si>
  <si>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</si>
  <si>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</si>
  <si>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</si>
  <si>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</si>
  <si>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</si>
  <si>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</si>
  <si>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</si>
  <si>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</si>
  <si>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</si>
  <si>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</si>
  <si>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</si>
  <si>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</si>
  <si>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</si>
  <si>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</si>
  <si>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</si>
  <si>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</si>
  <si>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</si>
  <si>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</si>
  <si>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</si>
  <si>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</si>
  <si>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</si>
  <si>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</si>
  <si>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</si>
  <si>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</si>
  <si>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</si>
  <si>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</si>
  <si>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</si>
  <si>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</si>
  <si>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</si>
  <si>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</si>
  <si>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</si>
  <si>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</si>
  <si>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</si>
  <si>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</si>
  <si>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</si>
  <si>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</si>
  <si>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</si>
  <si>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</si>
  <si>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</si>
  <si>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</si>
  <si>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</si>
  <si>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</si>
  <si>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</si>
  <si>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</si>
  <si>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</si>
  <si>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</si>
  <si>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</si>
  <si>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</si>
  <si>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</si>
  <si>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</si>
  <si>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</si>
  <si>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</si>
  <si>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</si>
  <si>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</si>
  <si>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</si>
  <si>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</si>
  <si>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</si>
  <si>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</si>
  <si>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</si>
  <si>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</si>
  <si>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</si>
  <si>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</si>
  <si>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</si>
  <si>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</si>
  <si>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</si>
  <si>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</si>
  <si>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</si>
  <si>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</si>
  <si>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</si>
  <si>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</si>
  <si>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</si>
  <si>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</si>
  <si>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</si>
  <si>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</si>
  <si>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</si>
  <si>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</si>
  <si>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</si>
  <si>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</si>
  <si>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</si>
  <si>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</si>
  <si>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</si>
  <si>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</si>
  <si>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</si>
  <si>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</si>
  <si>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</si>
  <si>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</si>
  <si>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</si>
  <si>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</si>
  <si>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</si>
  <si>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</si>
  <si>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</si>
  <si>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</si>
  <si>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</si>
  <si>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</si>
  <si>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</si>
  <si>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</si>
  <si>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</si>
  <si>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</si>
  <si>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</si>
  <si>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</si>
  <si>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</si>
  <si>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</si>
  <si>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</si>
  <si>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</si>
  <si>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</si>
  <si>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</si>
  <si>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</si>
  <si>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</si>
  <si>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</si>
  <si>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</si>
  <si>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</si>
  <si>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</si>
  <si>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</si>
  <si>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</si>
  <si>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</si>
  <si>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</si>
  <si>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</si>
  <si>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</si>
  <si>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</si>
  <si>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</si>
  <si>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</si>
  <si>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</si>
  <si>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</si>
  <si>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</si>
  <si>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</si>
  <si>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</si>
  <si>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</si>
  <si>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</si>
  <si>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</si>
  <si>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</si>
  <si>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</si>
  <si>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</si>
  <si>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</si>
  <si>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</si>
  <si>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</si>
  <si>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</si>
  <si>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</si>
  <si>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</si>
  <si>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</si>
  <si>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</si>
  <si>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</si>
  <si>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</si>
  <si>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</si>
  <si>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</si>
  <si>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</si>
  <si>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</si>
  <si>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</si>
  <si>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</si>
  <si>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</si>
  <si>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</si>
  <si>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</si>
  <si>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</si>
  <si>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</si>
  <si>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</si>
  <si>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</si>
  <si>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</si>
  <si>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</si>
  <si>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</si>
  <si>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</si>
  <si>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</si>
  <si>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</si>
  <si>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</si>
  <si>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</si>
  <si>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</si>
  <si>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</si>
  <si>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</si>
  <si>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</si>
  <si>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</si>
  <si>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</si>
  <si>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</si>
  <si>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</si>
  <si>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</si>
  <si>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</si>
  <si>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</si>
  <si>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</si>
  <si>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</si>
  <si>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</si>
  <si>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</si>
  <si>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</si>
  <si>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</si>
  <si>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</si>
  <si>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</si>
  <si>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</si>
  <si>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</si>
  <si>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</si>
  <si>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</si>
  <si>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</si>
  <si>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</si>
  <si>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</si>
  <si>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</si>
  <si>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</si>
  <si>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</si>
  <si>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</si>
  <si>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</si>
  <si>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</si>
  <si>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</si>
  <si>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</si>
  <si>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</si>
  <si>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</si>
  <si>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</si>
  <si>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</si>
  <si>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</si>
  <si>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</si>
  <si>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</si>
  <si>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</si>
  <si>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</si>
  <si>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</si>
  <si>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</si>
  <si>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</si>
  <si>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</si>
  <si>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</si>
  <si>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</si>
  <si>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</si>
  <si>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</si>
  <si>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</si>
  <si>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</si>
  <si>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</si>
  <si>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</si>
  <si>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</si>
  <si>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</si>
  <si>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</si>
  <si>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</si>
  <si>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</si>
  <si>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</si>
  <si>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</si>
  <si>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</si>
  <si>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</si>
  <si>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</si>
  <si>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</si>
  <si>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</si>
  <si>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</si>
  <si>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</si>
  <si>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</si>
  <si>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</si>
  <si>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</si>
  <si>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</si>
  <si>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</si>
  <si>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</si>
  <si>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</si>
  <si>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</si>
  <si>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</si>
  <si>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</si>
  <si>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</si>
  <si>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</si>
  <si>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</si>
  <si>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</si>
  <si>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</si>
  <si>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</si>
  <si>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</si>
  <si>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</si>
  <si>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</si>
  <si>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</si>
  <si>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</si>
  <si>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</si>
  <si>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</si>
  <si>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</si>
  <si>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</si>
  <si>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</si>
  <si>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</si>
  <si>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</si>
  <si>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</si>
  <si>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</si>
  <si>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</si>
  <si>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</si>
  <si>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</si>
  <si>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</si>
  <si>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</si>
  <si>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</si>
  <si>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</si>
  <si>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</si>
  <si>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</si>
  <si>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</si>
  <si>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</si>
  <si>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</si>
  <si>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</si>
  <si>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</si>
  <si>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</si>
  <si>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</si>
  <si>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</si>
  <si>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</si>
  <si>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</si>
  <si>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</si>
  <si>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</si>
  <si>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</si>
  <si>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</si>
  <si>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</si>
  <si>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</si>
  <si>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</si>
  <si>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</si>
  <si>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</si>
  <si>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</si>
  <si>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</si>
  <si>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</si>
  <si>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</si>
  <si>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</si>
  <si>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</si>
  <si>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</si>
  <si>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</si>
  <si>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</si>
  <si>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</si>
  <si>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</si>
  <si>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</si>
  <si>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</si>
  <si>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</si>
  <si>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</si>
  <si>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</si>
  <si>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</si>
  <si>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</si>
  <si>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</si>
  <si>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</si>
  <si>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</si>
  <si>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</si>
  <si>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</si>
  <si>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</si>
  <si>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</si>
  <si>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</si>
  <si>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</si>
  <si>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</si>
  <si>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</si>
  <si>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</si>
  <si>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</si>
  <si>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</si>
  <si>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</si>
  <si>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</si>
  <si>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</si>
  <si>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</si>
  <si>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</si>
  <si>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</si>
  <si>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</si>
  <si>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</si>
  <si>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</si>
  <si>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</si>
  <si>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</si>
  <si>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</si>
  <si>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</si>
  <si>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</si>
  <si>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</si>
  <si>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</si>
  <si>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</si>
  <si>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</si>
  <si>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</si>
  <si>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</si>
  <si>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</si>
  <si>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</si>
  <si>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</si>
  <si>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</si>
  <si>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</si>
  <si>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</si>
  <si>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</si>
  <si>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</si>
  <si>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</si>
  <si>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</si>
  <si>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</si>
  <si>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</si>
  <si>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</si>
  <si>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</si>
  <si>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</si>
  <si>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</si>
  <si>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</si>
  <si>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</si>
  <si>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</si>
  <si>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</si>
  <si>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</si>
  <si>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</si>
  <si>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</si>
  <si>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</si>
  <si>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</si>
  <si>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</si>
  <si>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</si>
  <si>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</si>
  <si>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</si>
  <si>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</si>
  <si>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</si>
  <si>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</si>
  <si>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</si>
  <si>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</si>
  <si>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</si>
  <si>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</si>
  <si>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</si>
  <si>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</si>
  <si>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</si>
  <si>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</si>
  <si>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</si>
  <si>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</si>
  <si>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</si>
  <si>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</si>
  <si>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</si>
  <si>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</si>
  <si>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</si>
  <si>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</si>
  <si>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</si>
  <si>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</si>
  <si>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</si>
  <si>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</si>
  <si>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</si>
  <si>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</si>
  <si>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</si>
  <si>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</si>
  <si>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</si>
  <si>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</si>
  <si>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</si>
  <si>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</si>
  <si>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</si>
  <si>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</si>
  <si>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</si>
  <si>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</si>
  <si>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</si>
  <si>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</si>
  <si>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</si>
  <si>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</si>
  <si>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</si>
  <si>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</si>
  <si>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</si>
  <si>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</si>
  <si>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</si>
  <si>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</si>
  <si>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</si>
  <si>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</si>
  <si>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</si>
  <si>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</si>
  <si>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</si>
  <si>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</si>
  <si>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</si>
  <si>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</si>
  <si>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</si>
  <si>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</si>
  <si>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</si>
  <si>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</si>
  <si>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</si>
  <si>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</si>
  <si>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</si>
  <si>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</si>
  <si>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</si>
  <si>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</si>
  <si>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</si>
  <si>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</si>
  <si>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</si>
  <si>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</si>
  <si>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</si>
  <si>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</si>
  <si>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</si>
  <si>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</si>
  <si>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</si>
  <si>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</si>
  <si>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</si>
  <si>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</si>
  <si>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</si>
  <si>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</si>
  <si>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</si>
  <si>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</si>
  <si>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</si>
  <si>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</si>
  <si>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</si>
  <si>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</si>
  <si>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</si>
  <si>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</si>
  <si>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</si>
  <si>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</si>
  <si>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</si>
  <si>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</si>
  <si>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</si>
  <si>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</si>
  <si>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</si>
  <si>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</si>
  <si>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</si>
  <si>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</si>
  <si>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</si>
  <si>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</si>
  <si>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</si>
  <si>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</si>
  <si>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</si>
  <si>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</si>
  <si>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</si>
  <si>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</si>
  <si>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</si>
  <si>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</si>
  <si>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</si>
  <si>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</si>
  <si>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</si>
  <si>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</si>
  <si>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</si>
  <si>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</si>
  <si>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</si>
  <si>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</si>
  <si>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</si>
  <si>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</si>
  <si>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</si>
  <si>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</si>
  <si>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</si>
  <si>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</si>
  <si>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</si>
  <si>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</si>
  <si>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</si>
  <si>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</si>
  <si>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</si>
  <si>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</si>
  <si>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</si>
  <si>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</si>
  <si>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</si>
  <si>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</si>
  <si>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</si>
  <si>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</si>
  <si>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</si>
  <si>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</si>
  <si>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</si>
  <si>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</si>
  <si>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</si>
  <si>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</si>
  <si>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</si>
  <si>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</si>
  <si>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</si>
  <si>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</si>
  <si>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</si>
  <si>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</si>
  <si>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</si>
  <si>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</si>
  <si>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</si>
  <si>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</si>
  <si>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</si>
  <si>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</si>
  <si>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</si>
  <si>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</si>
  <si>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</si>
  <si>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</si>
  <si>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</si>
  <si>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</si>
  <si>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</si>
  <si>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</si>
  <si>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</si>
  <si>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</si>
  <si>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</si>
  <si>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</si>
  <si>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</si>
  <si>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</si>
  <si>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</si>
  <si>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</si>
  <si>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</si>
  <si>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</si>
  <si>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</si>
  <si>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</si>
  <si>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</si>
  <si>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</si>
  <si>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</si>
  <si>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</si>
  <si>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</si>
  <si>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</si>
  <si>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</si>
  <si>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</si>
  <si>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</si>
  <si>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</si>
  <si>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</si>
  <si>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</si>
  <si>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</si>
  <si>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</si>
  <si>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</si>
  <si>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</si>
  <si>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</si>
  <si>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</si>
  <si>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</si>
  <si>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</si>
  <si>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</si>
  <si>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</si>
  <si>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</si>
  <si>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</si>
  <si>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</si>
  <si>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</si>
  <si>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</si>
  <si>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</si>
  <si>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</si>
  <si>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</si>
  <si>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</si>
  <si>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</si>
  <si>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</si>
  <si>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</si>
  <si>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</si>
  <si>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</si>
  <si>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</si>
  <si>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</si>
  <si>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</si>
  <si>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</si>
  <si>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</si>
  <si>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</si>
  <si>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</si>
  <si>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</si>
  <si>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</si>
  <si>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</si>
  <si>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</si>
  <si>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</si>
  <si>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</si>
  <si>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</si>
  <si>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</si>
  <si>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</si>
  <si>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</si>
  <si>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</si>
  <si>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</si>
  <si>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</si>
  <si>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</si>
  <si>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</si>
  <si>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</si>
  <si>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</si>
  <si>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</si>
  <si>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</si>
  <si>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</si>
  <si>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</si>
  <si>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</si>
  <si>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</si>
  <si>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</si>
  <si>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</si>
  <si>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</si>
  <si>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</si>
  <si>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</si>
  <si>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</si>
  <si>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</si>
  <si>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</si>
  <si>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</si>
  <si>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</si>
  <si>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</si>
  <si>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</si>
  <si>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</si>
  <si>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</si>
  <si>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</si>
  <si>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</si>
  <si>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</si>
  <si>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</si>
  <si>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</si>
  <si>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</si>
  <si>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</si>
  <si>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</si>
  <si>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</si>
  <si>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</si>
  <si>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</si>
  <si>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</si>
  <si>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</si>
  <si>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</si>
  <si>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</si>
  <si>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</si>
  <si>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</si>
  <si>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</si>
  <si>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</si>
  <si>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</si>
  <si>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</si>
  <si>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</si>
  <si>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</si>
  <si>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</si>
  <si>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</si>
  <si>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</si>
  <si>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</si>
  <si>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</si>
  <si>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</si>
  <si>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</si>
  <si>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</si>
  <si>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</si>
  <si>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</si>
  <si>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</si>
  <si>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</si>
  <si>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</si>
  <si>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</si>
  <si>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</si>
  <si>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</si>
  <si>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</si>
  <si>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</si>
  <si>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</si>
  <si>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</si>
  <si>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</si>
  <si>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</si>
  <si>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</si>
  <si>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</si>
  <si>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</si>
  <si>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</si>
  <si>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</si>
  <si>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</si>
  <si>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</si>
  <si>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</si>
  <si>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</si>
  <si>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</si>
  <si>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</si>
  <si>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</si>
  <si>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</si>
  <si>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</si>
  <si>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</si>
  <si>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</si>
  <si>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</si>
  <si>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</si>
  <si>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</si>
  <si>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</si>
  <si>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</si>
  <si>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</si>
  <si>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</si>
  <si>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</si>
  <si>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</si>
  <si>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</si>
  <si>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</si>
  <si>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</si>
  <si>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</si>
  <si>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</si>
  <si>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</si>
  <si>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</si>
  <si>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</si>
  <si>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</si>
  <si>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</si>
  <si>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</si>
  <si>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</si>
  <si>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</si>
  <si>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</si>
  <si>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</si>
  <si>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</si>
  <si>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</si>
  <si>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</si>
  <si>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</si>
  <si>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</si>
  <si>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</si>
  <si>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</si>
  <si>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</si>
  <si>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</si>
  <si>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</si>
  <si>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</si>
  <si>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</si>
  <si>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</si>
  <si>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</si>
  <si>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</si>
  <si>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</si>
  <si>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</si>
  <si>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</si>
  <si>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</si>
  <si>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</si>
  <si>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</si>
  <si>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</si>
  <si>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</si>
  <si>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</si>
  <si>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</si>
  <si>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</si>
  <si>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</si>
  <si>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</si>
  <si>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</si>
  <si>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</si>
  <si>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</si>
  <si>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</si>
  <si>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</si>
  <si>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</si>
  <si>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</si>
  <si>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</si>
  <si>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</si>
  <si>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</si>
  <si>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</si>
  <si>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</si>
  <si>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</si>
  <si>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</si>
  <si>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</si>
  <si>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</si>
  <si>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</si>
  <si>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</si>
  <si>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</si>
  <si>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</si>
  <si>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</si>
  <si>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</si>
  <si>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</si>
  <si>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</si>
  <si>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</si>
  <si>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</si>
  <si>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</si>
  <si>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</si>
  <si>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</si>
  <si>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</si>
  <si>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</si>
  <si>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</si>
  <si>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</si>
  <si>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</si>
  <si>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</si>
  <si>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</si>
  <si>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</si>
  <si>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</si>
  <si>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</si>
  <si>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</si>
  <si>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</si>
  <si>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</si>
  <si>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</si>
  <si>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</si>
  <si>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</si>
  <si>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</si>
  <si>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</si>
  <si>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</si>
  <si>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</si>
  <si>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</si>
  <si>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</si>
  <si>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</si>
  <si>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</si>
  <si>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</si>
  <si>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</si>
  <si>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</si>
  <si>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</si>
  <si>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</si>
  <si>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</si>
  <si>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</si>
  <si>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</si>
  <si>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</si>
  <si>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</si>
  <si>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</si>
  <si>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</si>
  <si>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</si>
  <si>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</si>
  <si>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</si>
  <si>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</si>
  <si>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</si>
  <si>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</si>
  <si>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</si>
  <si>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</si>
  <si>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</si>
  <si>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</si>
  <si>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</si>
  <si>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</si>
  <si>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</si>
  <si>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</si>
  <si>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</si>
  <si>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</si>
  <si>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</si>
  <si>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</si>
  <si>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</si>
  <si>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</si>
  <si>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</si>
  <si>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</si>
  <si>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</si>
  <si>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</si>
  <si>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</si>
  <si>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</si>
  <si>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</si>
  <si>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</si>
  <si>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</si>
  <si>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</si>
  <si>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</si>
  <si>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</si>
  <si>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</si>
  <si>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</si>
  <si>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</si>
  <si>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</si>
  <si>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</si>
  <si>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</si>
  <si>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</si>
  <si>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</si>
  <si>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</si>
  <si>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</si>
  <si>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</si>
  <si>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</si>
  <si>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</si>
  <si>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</si>
  <si>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</si>
  <si>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</si>
  <si>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</si>
  <si>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</si>
  <si>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</si>
  <si>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</si>
  <si>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</si>
  <si>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</si>
  <si>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</si>
  <si>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</si>
  <si>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</si>
  <si>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</si>
  <si>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</si>
  <si>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</si>
  <si>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</si>
  <si>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</si>
  <si>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</si>
  <si>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</si>
  <si>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</si>
  <si>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</si>
  <si>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</si>
  <si>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</si>
  <si>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</si>
  <si>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</si>
  <si>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</si>
  <si>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</si>
  <si>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</si>
  <si>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</si>
  <si>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</si>
  <si>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</si>
  <si>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</si>
  <si>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</si>
  <si>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</si>
  <si>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</si>
  <si>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</si>
  <si>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</si>
  <si>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</si>
  <si>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</si>
  <si>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</si>
  <si>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</si>
  <si>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</si>
  <si>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</si>
  <si>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</si>
  <si>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</si>
  <si>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</si>
  <si>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</si>
  <si>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</si>
  <si>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</si>
  <si>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</si>
  <si>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</si>
  <si>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</si>
  <si>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</si>
  <si>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</si>
  <si>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</si>
  <si>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</si>
  <si>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</si>
  <si>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</si>
  <si>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</si>
  <si>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</si>
  <si>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</si>
  <si>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</si>
  <si>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</si>
  <si>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</si>
  <si>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</si>
  <si>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</si>
  <si>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</si>
  <si>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</si>
  <si>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</si>
  <si>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</si>
  <si>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</si>
  <si>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</si>
  <si>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</si>
  <si>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</si>
  <si>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</si>
  <si>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</si>
  <si>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</si>
  <si>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</si>
  <si>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</si>
  <si>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</si>
  <si>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</si>
  <si>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</si>
  <si>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</si>
  <si>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</si>
  <si>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</si>
  <si>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</si>
  <si>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</si>
  <si>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</si>
  <si>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</si>
  <si>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</si>
  <si>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</si>
  <si>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</si>
  <si>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</si>
  <si>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</si>
  <si>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</si>
  <si>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</si>
  <si>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</si>
  <si>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</si>
  <si>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</si>
  <si>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</si>
  <si>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</si>
  <si>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</si>
  <si>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</si>
  <si>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</si>
  <si>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</si>
  <si>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</si>
  <si>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</si>
  <si>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</si>
  <si>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</si>
  <si>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</si>
  <si>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</si>
  <si>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</si>
  <si>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</si>
  <si>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</si>
  <si>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</si>
  <si>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</si>
  <si>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</si>
  <si>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</si>
  <si>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</si>
  <si>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</si>
  <si>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</si>
  <si>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</si>
  <si>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</si>
  <si>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</si>
  <si>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</si>
  <si>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</si>
  <si>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</si>
  <si>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</si>
  <si>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</si>
  <si>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</si>
  <si>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</si>
  <si>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</si>
  <si>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</si>
  <si>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</si>
  <si>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</si>
  <si>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</si>
  <si>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</si>
  <si>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</si>
  <si>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</si>
  <si>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</si>
  <si>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</si>
  <si>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</si>
  <si>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</si>
  <si>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</si>
  <si>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</si>
  <si>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</si>
  <si>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</si>
  <si>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</si>
  <si>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</si>
  <si>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</si>
  <si>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</si>
  <si>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</si>
  <si>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</si>
  <si>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</si>
  <si>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</si>
  <si>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</si>
  <si>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</si>
  <si>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</si>
  <si>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</si>
  <si>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</si>
  <si>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</si>
  <si>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</si>
  <si>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</si>
  <si>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</si>
  <si>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</si>
  <si>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</si>
  <si>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</si>
  <si>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</si>
  <si>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</si>
  <si>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</si>
  <si>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</si>
  <si>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</si>
  <si>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</si>
  <si>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</si>
  <si>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</si>
  <si>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</si>
  <si>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</si>
  <si>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</si>
  <si>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</si>
  <si>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</si>
  <si>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</si>
  <si>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</si>
  <si>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</si>
  <si>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</si>
  <si>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</si>
  <si>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</si>
  <si>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</si>
  <si>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</si>
  <si>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</si>
  <si>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</si>
  <si>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</si>
  <si>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</si>
  <si>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</si>
  <si>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</si>
  <si>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</si>
  <si>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</si>
  <si>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</si>
  <si>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</si>
  <si>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</si>
  <si>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</si>
  <si>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</si>
  <si>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</si>
  <si>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</si>
  <si>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</si>
  <si>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</si>
  <si>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</si>
  <si>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</si>
  <si>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</si>
  <si>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</si>
  <si>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</si>
  <si>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</si>
  <si>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</si>
  <si>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</si>
  <si>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</si>
  <si>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</si>
  <si>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</si>
  <si>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</si>
  <si>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</si>
  <si>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</si>
  <si>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</si>
  <si>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</si>
  <si>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</si>
  <si>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</si>
  <si>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</si>
  <si>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</si>
  <si>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</si>
  <si>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</si>
  <si>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</si>
  <si>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</si>
  <si>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</si>
  <si>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</si>
  <si>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</si>
  <si>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</si>
  <si>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</si>
  <si>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</si>
  <si>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</si>
  <si>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</si>
  <si>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</si>
  <si>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</si>
  <si>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</si>
  <si>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</si>
  <si>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</si>
  <si>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</si>
  <si>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</si>
  <si>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</si>
  <si>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</si>
  <si>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</si>
  <si>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</si>
  <si>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</si>
  <si>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</si>
  <si>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</si>
  <si>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</si>
  <si>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</si>
  <si>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</si>
  <si>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</si>
  <si>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</si>
  <si>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</si>
  <si>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</si>
  <si>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</si>
  <si>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</si>
  <si>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</si>
  <si>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</si>
  <si>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</si>
  <si>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</si>
  <si>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</si>
  <si>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</si>
  <si>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</si>
  <si>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</si>
  <si>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</si>
  <si>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</si>
  <si>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</si>
  <si>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</si>
  <si>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</si>
  <si>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</si>
  <si>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</si>
  <si>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</si>
  <si>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</si>
  <si>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</si>
  <si>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</si>
  <si>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</si>
  <si>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</si>
  <si>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</si>
  <si>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</si>
  <si>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</si>
  <si>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</si>
  <si>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</si>
  <si>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</si>
  <si>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</si>
  <si>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</si>
  <si>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</si>
  <si>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</si>
  <si>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</si>
  <si>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</si>
  <si>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</si>
  <si>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</si>
  <si>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</si>
  <si>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</si>
  <si>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</si>
  <si>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</si>
  <si>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</si>
  <si>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</si>
  <si>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</si>
  <si>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</si>
  <si>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</si>
  <si>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</si>
  <si>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</si>
  <si>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</si>
  <si>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</si>
  <si>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</si>
  <si>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</si>
  <si>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</si>
  <si>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</si>
  <si>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</si>
  <si>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</si>
  <si>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</si>
  <si>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</si>
  <si>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</si>
  <si>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</si>
  <si>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</si>
  <si>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</si>
  <si>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</si>
  <si>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</si>
  <si>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</si>
  <si>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</si>
  <si>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</si>
  <si>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</si>
  <si>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</si>
  <si>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</si>
  <si>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</si>
  <si>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</si>
  <si>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</si>
  <si>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</si>
  <si>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</si>
  <si>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</si>
  <si>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</si>
  <si>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</si>
  <si>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</si>
  <si>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</si>
  <si>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</si>
  <si>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</si>
  <si>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</si>
  <si>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</si>
  <si>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</si>
  <si>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</si>
  <si>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</si>
  <si>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</si>
  <si>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</si>
  <si>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</si>
  <si>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</si>
  <si>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</si>
  <si>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</si>
  <si>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</si>
  <si>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</si>
  <si>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</si>
  <si>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</si>
  <si>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</si>
  <si>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</si>
  <si>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</si>
  <si>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</si>
  <si>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</si>
  <si>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</si>
  <si>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</si>
  <si>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</si>
  <si>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</si>
  <si>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</si>
  <si>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</si>
  <si>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</si>
  <si>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</si>
  <si>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</si>
  <si>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</si>
  <si>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</si>
  <si>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</si>
  <si>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</si>
  <si>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</si>
  <si>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</si>
  <si>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</si>
  <si>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</si>
  <si>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</si>
  <si>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</si>
  <si>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</si>
  <si>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</si>
  <si>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</si>
  <si>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</si>
  <si>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</si>
  <si>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</si>
  <si>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</si>
  <si>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</si>
  <si>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</si>
  <si>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</si>
  <si>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</si>
  <si>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</si>
  <si>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</si>
  <si>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</si>
  <si>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</si>
  <si>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</si>
  <si>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</si>
  <si>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</si>
  <si>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</si>
  <si>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</si>
  <si>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</si>
  <si>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</si>
  <si>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</si>
  <si>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</si>
  <si>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</si>
  <si>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</si>
  <si>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</si>
  <si>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</si>
  <si>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</si>
  <si>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</si>
  <si>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</si>
  <si>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</si>
  <si>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</si>
  <si>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</si>
  <si>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</si>
  <si>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</si>
  <si>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</si>
  <si>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</si>
  <si>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</si>
  <si>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</si>
  <si>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</si>
  <si>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</si>
  <si>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</si>
  <si>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</si>
  <si>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</si>
  <si>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</si>
  <si>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</si>
  <si>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</si>
  <si>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</si>
  <si>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</si>
  <si>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</si>
  <si>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</si>
  <si>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</si>
  <si>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</si>
  <si>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</si>
  <si>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</si>
  <si>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</si>
  <si>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</si>
  <si>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</si>
  <si>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</si>
  <si>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</si>
  <si>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</si>
  <si>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</si>
  <si>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</si>
  <si>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</si>
  <si>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</si>
  <si>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</si>
  <si>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</si>
  <si>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</si>
  <si>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</si>
  <si>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</si>
  <si>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</si>
  <si>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</si>
  <si>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</si>
  <si>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</si>
  <si>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</si>
  <si>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</si>
  <si>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</si>
  <si>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</si>
  <si>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</si>
  <si>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</si>
  <si>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</si>
  <si>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</si>
  <si>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</si>
  <si>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</si>
  <si>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</si>
  <si>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</si>
  <si>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</si>
  <si>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</si>
  <si>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</si>
  <si>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</si>
  <si>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</si>
  <si>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</si>
  <si>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</si>
  <si>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</si>
  <si>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</si>
  <si>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</si>
  <si>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</si>
  <si>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</si>
  <si>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</si>
  <si>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</si>
  <si>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</si>
  <si>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</si>
  <si>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</si>
  <si>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</si>
  <si>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</si>
  <si>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</si>
  <si>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</si>
  <si>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</si>
  <si>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</si>
  <si>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</si>
  <si>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</si>
  <si>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</si>
  <si>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</si>
  <si>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</si>
  <si>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</si>
  <si>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</si>
  <si>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</si>
  <si>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</si>
  <si>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</si>
  <si>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</si>
  <si>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</si>
  <si>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</si>
  <si>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</si>
  <si>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</si>
  <si>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</si>
  <si>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</si>
  <si>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</si>
  <si>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</si>
  <si>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</si>
  <si>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</si>
  <si>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</si>
  <si>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</si>
  <si>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</si>
  <si>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</si>
  <si>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</si>
  <si>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</si>
  <si>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</si>
  <si>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</si>
  <si>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</si>
  <si>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</si>
  <si>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</si>
  <si>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</si>
  <si>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</si>
  <si>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</si>
  <si>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</si>
  <si>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</si>
  <si>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</si>
  <si>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</si>
  <si>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</si>
  <si>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</si>
  <si>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</si>
  <si>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</si>
  <si>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</si>
  <si>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</si>
  <si>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</si>
  <si>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</si>
  <si>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</si>
  <si>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</si>
  <si>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</si>
  <si>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</si>
  <si>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</si>
  <si>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</si>
  <si>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</si>
  <si>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</si>
  <si>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</si>
  <si>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</si>
  <si>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</si>
  <si>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</si>
  <si>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</si>
  <si>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</si>
  <si>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</si>
  <si>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</si>
  <si>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</si>
  <si>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</si>
  <si>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</si>
  <si>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</si>
  <si>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</si>
  <si>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</si>
  <si>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</si>
  <si>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</si>
  <si>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</si>
  <si>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</si>
  <si>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</si>
  <si>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</si>
  <si>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</si>
  <si>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</si>
  <si>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</si>
  <si>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</si>
  <si>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</si>
  <si>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</si>
  <si>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</si>
  <si>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</si>
  <si>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</si>
  <si>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</si>
  <si>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</si>
  <si>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</si>
  <si>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</si>
  <si>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</si>
  <si>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</si>
  <si>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</si>
  <si>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</si>
  <si>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</si>
  <si>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</si>
  <si>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</si>
  <si>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</si>
  <si>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</si>
  <si>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</si>
  <si>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</si>
  <si>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</si>
  <si>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</si>
  <si>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</si>
  <si>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</si>
  <si>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</si>
  <si>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</si>
  <si>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</si>
  <si>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</si>
  <si>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</si>
  <si>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</si>
  <si>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</si>
  <si>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</si>
  <si>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</si>
  <si>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</si>
  <si>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</si>
  <si>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</si>
  <si>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</si>
  <si>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</si>
  <si>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</si>
  <si>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</si>
  <si>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</si>
  <si>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</si>
  <si>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</si>
  <si>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</si>
  <si>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</si>
  <si>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</si>
  <si>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</si>
  <si>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</si>
  <si>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</si>
  <si>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</si>
  <si>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</si>
  <si>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</si>
  <si>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</si>
  <si>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</si>
  <si>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</si>
  <si>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</si>
  <si>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</si>
  <si>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</si>
  <si>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</si>
  <si>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</si>
  <si>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</si>
  <si>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</si>
  <si>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</si>
  <si>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</si>
  <si>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</si>
  <si>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</si>
  <si>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</si>
  <si>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</si>
  <si>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</si>
  <si>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</si>
  <si>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</si>
  <si>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</si>
  <si>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</si>
  <si>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</si>
  <si>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</si>
  <si>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</si>
  <si>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</si>
  <si>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</si>
  <si>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</si>
  <si>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</si>
  <si>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</si>
  <si>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</si>
  <si>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</si>
  <si>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</si>
  <si>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</si>
  <si>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</si>
  <si>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</si>
  <si>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</si>
  <si>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</si>
  <si>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</si>
  <si>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</si>
  <si>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</si>
  <si>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</si>
  <si>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</si>
  <si>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</si>
  <si>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</si>
  <si>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</si>
  <si>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</si>
  <si>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</si>
  <si>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</si>
  <si>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</si>
  <si>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</si>
  <si>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</si>
  <si>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</si>
  <si>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</si>
  <si>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</si>
  <si>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</si>
  <si>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</si>
  <si>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</si>
  <si>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</si>
  <si>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</si>
  <si>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</si>
  <si>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</si>
  <si>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</si>
  <si>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</si>
  <si>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</si>
  <si>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</si>
  <si>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</si>
  <si>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</si>
  <si>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</si>
  <si>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</si>
  <si>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</si>
  <si>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</si>
  <si>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</si>
  <si>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</si>
  <si>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</si>
  <si>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</si>
  <si>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</si>
  <si>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</si>
  <si>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</si>
  <si>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</si>
  <si>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</si>
  <si>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</si>
  <si>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</si>
  <si>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</si>
  <si>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</si>
  <si>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</si>
  <si>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</si>
  <si>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</si>
  <si>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</si>
  <si>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</si>
  <si>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</si>
  <si>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</si>
  <si>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</si>
  <si>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</si>
  <si>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</si>
  <si>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</si>
  <si>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</si>
  <si>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</si>
  <si>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</si>
  <si>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</si>
  <si>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</si>
  <si>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</si>
  <si>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</si>
  <si>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</si>
  <si>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</si>
  <si>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</si>
  <si>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</si>
  <si>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</si>
  <si>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</si>
  <si>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</si>
  <si>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</si>
  <si>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</si>
  <si>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</si>
  <si>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</si>
  <si>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</si>
  <si>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</si>
  <si>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</si>
  <si>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</si>
  <si>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</si>
  <si>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</si>
  <si>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</si>
  <si>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</si>
  <si>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</si>
  <si>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</si>
  <si>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</si>
  <si>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</si>
  <si>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</si>
  <si>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</si>
  <si>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</si>
  <si>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</si>
  <si>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</si>
  <si>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</si>
  <si>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</si>
  <si>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</si>
  <si>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</si>
  <si>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</si>
  <si>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</si>
  <si>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</si>
  <si>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</si>
  <si>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</si>
  <si>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</si>
  <si>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</si>
  <si>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</si>
  <si>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</si>
  <si>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</si>
  <si>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</si>
  <si>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</si>
  <si>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</si>
  <si>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</si>
  <si>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</si>
  <si>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</si>
  <si>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</si>
  <si>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</si>
  <si>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</si>
  <si>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</si>
  <si>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</si>
  <si>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</si>
  <si>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</si>
  <si>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</si>
  <si>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</si>
  <si>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</si>
  <si>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</si>
  <si>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</si>
  <si>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</si>
  <si>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</si>
  <si>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</si>
  <si>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</si>
  <si>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</si>
  <si>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</si>
  <si>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</si>
  <si>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</si>
  <si>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</si>
  <si>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</si>
  <si>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</si>
  <si>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</si>
  <si>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</si>
  <si>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</si>
  <si>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</si>
  <si>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</si>
  <si>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</si>
  <si>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</si>
  <si>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</si>
  <si>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</si>
  <si>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</si>
  <si>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</si>
  <si>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</si>
  <si>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</si>
  <si>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</si>
  <si>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</si>
  <si>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</si>
  <si>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</si>
  <si>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</si>
  <si>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</si>
  <si>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</si>
  <si>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</si>
  <si>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</si>
  <si>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</si>
  <si>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</si>
  <si>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</si>
  <si>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</si>
  <si>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</si>
  <si>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</si>
  <si>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</si>
  <si>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</si>
  <si>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</si>
  <si>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</si>
  <si>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</si>
  <si>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</si>
  <si>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</si>
  <si>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</si>
  <si>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</si>
  <si>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</si>
  <si>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</si>
  <si>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</si>
  <si>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</si>
  <si>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</si>
  <si>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</si>
  <si>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</si>
  <si>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</si>
  <si>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</si>
  <si>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</si>
  <si>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</si>
  <si>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</si>
  <si>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</si>
  <si>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</si>
  <si>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</si>
  <si>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</si>
  <si>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</si>
  <si>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</si>
  <si>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</si>
  <si>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</si>
  <si>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</si>
  <si>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</si>
  <si>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</si>
  <si>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</si>
  <si>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</si>
  <si>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</si>
  <si>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</si>
  <si>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</si>
  <si>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</si>
  <si>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</si>
  <si>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</si>
  <si>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</si>
  <si>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</si>
  <si>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</si>
  <si>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</si>
  <si>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</si>
  <si>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</si>
  <si>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</si>
  <si>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</si>
  <si>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</si>
  <si>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</si>
  <si>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</si>
  <si>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</si>
  <si>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</si>
  <si>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</si>
  <si>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</si>
  <si>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</si>
  <si>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</si>
  <si>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</si>
  <si>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</si>
  <si>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</si>
  <si>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</si>
  <si>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</si>
  <si>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</si>
  <si>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</si>
  <si>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</si>
  <si>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</si>
  <si>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</si>
  <si>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</si>
  <si>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</si>
  <si>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</si>
  <si>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</si>
  <si>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</si>
  <si>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</si>
  <si>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</si>
  <si>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</si>
  <si>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</si>
  <si>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</si>
  <si>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</si>
  <si>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</si>
  <si>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</si>
  <si>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</si>
  <si>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</si>
  <si>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</si>
  <si>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</si>
  <si>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</si>
  <si>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</si>
  <si>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</si>
  <si>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</si>
  <si>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</si>
  <si>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</si>
  <si>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</si>
  <si>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</si>
  <si>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</si>
  <si>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</si>
  <si>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</si>
  <si>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</si>
  <si>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</si>
  <si>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</si>
  <si>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</si>
  <si>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</si>
  <si>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</si>
  <si>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</si>
  <si>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</si>
  <si>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</si>
  <si>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</si>
  <si>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</si>
  <si>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</si>
  <si>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</si>
  <si>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</si>
  <si>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</si>
  <si>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</si>
  <si>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</si>
  <si>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</si>
  <si>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</si>
  <si>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</si>
  <si>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</si>
  <si>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</si>
  <si>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</si>
  <si>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</si>
  <si>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</si>
  <si>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</si>
  <si>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</si>
  <si>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</si>
  <si>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</si>
  <si>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</si>
  <si>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</si>
  <si>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</si>
  <si>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</si>
  <si>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</si>
  <si>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</si>
  <si>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</si>
  <si>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</si>
  <si>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</si>
  <si>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</si>
  <si>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</si>
  <si>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</si>
  <si>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</si>
  <si>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</si>
  <si>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</si>
  <si>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</si>
  <si>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</si>
  <si>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</si>
  <si>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</si>
  <si>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</si>
  <si>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</si>
  <si>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</si>
  <si>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</si>
  <si>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</si>
  <si>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</si>
  <si>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</si>
  <si>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</si>
  <si>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</si>
  <si>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</si>
  <si>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</si>
  <si>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</si>
  <si>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</si>
  <si>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</si>
  <si>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</si>
  <si>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</si>
  <si>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</si>
  <si>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</si>
  <si>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</si>
  <si>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</si>
  <si>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</si>
  <si>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</si>
  <si>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</si>
  <si>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</si>
  <si>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</si>
  <si>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</si>
  <si>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</si>
  <si>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</si>
  <si>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</si>
  <si>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</si>
  <si>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</si>
  <si>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</si>
  <si>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</si>
  <si>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</si>
  <si>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</si>
  <si>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</si>
  <si>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</si>
  <si>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</si>
  <si>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</si>
  <si>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</si>
  <si>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</si>
  <si>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</si>
  <si>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</si>
  <si>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</si>
  <si>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</si>
  <si>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</si>
  <si>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</si>
  <si>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</si>
  <si>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</si>
  <si>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</si>
  <si>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</si>
  <si>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</si>
  <si>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</si>
  <si>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</si>
  <si>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</si>
  <si>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</si>
  <si>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</si>
  <si>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</si>
  <si>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</si>
  <si>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</si>
  <si>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</si>
  <si>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</si>
  <si>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</si>
  <si>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</si>
  <si>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</si>
  <si>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</si>
  <si>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</si>
  <si>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</si>
  <si>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</si>
  <si>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</si>
  <si>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</si>
  <si>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</si>
  <si>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</si>
  <si>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</si>
  <si>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</si>
  <si>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</si>
  <si>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</si>
  <si>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</si>
  <si>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</si>
  <si>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</si>
  <si>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</si>
  <si>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</si>
  <si>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</si>
  <si>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</si>
  <si>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</si>
  <si>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</si>
  <si>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</si>
  <si>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</si>
  <si>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</si>
  <si>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</si>
  <si>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</si>
  <si>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</si>
  <si>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</si>
  <si>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</si>
  <si>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</si>
  <si>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</si>
  <si>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</si>
  <si>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</si>
  <si>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</si>
  <si>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</si>
  <si>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</si>
  <si>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</si>
  <si>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</si>
  <si>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</si>
  <si>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</si>
  <si>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</si>
  <si>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</si>
  <si>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</si>
  <si>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</si>
  <si>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</si>
  <si>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</si>
  <si>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</si>
  <si>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</si>
  <si>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</si>
  <si>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</si>
  <si>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</si>
  <si>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</si>
  <si>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</si>
  <si>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</si>
  <si>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</si>
  <si>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</si>
  <si>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</si>
  <si>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</si>
  <si>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</si>
  <si>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</si>
  <si>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</si>
  <si>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</si>
  <si>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</si>
  <si>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</si>
  <si>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</si>
  <si>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</si>
  <si>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</si>
  <si>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</si>
  <si>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</si>
  <si>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</si>
  <si>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</si>
  <si>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</si>
  <si>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</si>
  <si>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</si>
  <si>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</si>
  <si>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</si>
  <si>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</si>
  <si>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</si>
  <si>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</si>
  <si>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</si>
  <si>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</si>
  <si>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</si>
  <si>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</si>
  <si>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</si>
  <si>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</si>
  <si>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</si>
  <si>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</si>
  <si>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</si>
  <si>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</si>
  <si>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</si>
  <si>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</si>
  <si>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</si>
  <si>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</si>
  <si>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</si>
  <si>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</si>
  <si>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</si>
  <si>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</si>
  <si>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</si>
  <si>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</si>
  <si>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</si>
  <si>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</si>
  <si>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</si>
  <si>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</si>
  <si>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</si>
  <si>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</si>
  <si>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</si>
  <si>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</si>
  <si>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</si>
  <si>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</si>
  <si>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</si>
  <si>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</si>
  <si>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</si>
  <si>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</si>
  <si>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</si>
  <si>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</si>
  <si>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</si>
  <si>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</si>
  <si>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</si>
  <si>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</si>
  <si>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</si>
  <si>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</si>
  <si>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</si>
  <si>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</si>
  <si>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</si>
  <si>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</si>
  <si>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</si>
  <si>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</si>
  <si>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</si>
  <si>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</si>
  <si>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</si>
  <si>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</si>
  <si>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</si>
  <si>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</si>
  <si>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</si>
  <si>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</si>
  <si>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</si>
  <si>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</si>
  <si>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</si>
  <si>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</si>
  <si>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</si>
  <si>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</si>
  <si>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</si>
  <si>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</si>
  <si>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</si>
  <si>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</si>
  <si>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</si>
  <si>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</si>
  <si>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</si>
  <si>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</si>
  <si>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</si>
  <si>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</si>
  <si>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</si>
  <si>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</si>
  <si>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</si>
  <si>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</si>
  <si>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</si>
  <si>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</si>
  <si>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</si>
  <si>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</si>
  <si>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</si>
  <si>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</si>
  <si>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</si>
  <si>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</si>
  <si>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</si>
  <si>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</si>
  <si>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</si>
  <si>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</si>
  <si>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</si>
  <si>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</si>
  <si>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</si>
  <si>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</si>
  <si>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</si>
  <si>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</si>
  <si>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</si>
  <si>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</si>
  <si>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</si>
  <si>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</si>
  <si>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</si>
  <si>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</si>
  <si>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</si>
  <si>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</si>
  <si>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</si>
  <si>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</si>
  <si>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</si>
  <si>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</si>
  <si>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</si>
  <si>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</si>
  <si>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</si>
  <si>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</si>
  <si>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</si>
  <si>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</si>
  <si>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</si>
  <si>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</si>
  <si>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</si>
  <si>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</si>
  <si>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</si>
  <si>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</si>
  <si>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</si>
  <si>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</si>
  <si>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</si>
  <si>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</si>
  <si>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</si>
  <si>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</si>
  <si>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</si>
  <si>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</si>
  <si>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</si>
  <si>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</si>
  <si>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</si>
  <si>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</si>
  <si>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</si>
  <si>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</si>
  <si>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</si>
  <si>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</si>
  <si>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</si>
  <si>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</si>
  <si>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</si>
  <si>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</si>
  <si>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</si>
  <si>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</si>
  <si>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</si>
  <si>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</si>
  <si>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</si>
  <si>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</si>
  <si>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</si>
  <si>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</si>
  <si>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</si>
  <si>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</si>
  <si>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</si>
  <si>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</si>
  <si>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</si>
  <si>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</si>
  <si>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</si>
  <si>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</si>
  <si>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</si>
  <si>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</si>
  <si>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</si>
  <si>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</si>
  <si>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</si>
  <si>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</si>
  <si>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</si>
  <si>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</si>
  <si>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</si>
  <si>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</si>
  <si>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</si>
  <si>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</si>
  <si>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</si>
  <si>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</si>
  <si>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</si>
  <si>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</si>
  <si>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</si>
  <si>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</si>
  <si>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</si>
  <si>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</si>
  <si>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</si>
  <si>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</si>
  <si>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</si>
  <si>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</si>
  <si>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</si>
  <si>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</si>
  <si>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</si>
  <si>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</si>
  <si>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</si>
  <si>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</si>
  <si>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</si>
  <si>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</si>
  <si>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</si>
  <si>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</si>
  <si>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</si>
  <si>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</si>
  <si>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</si>
  <si>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</si>
  <si>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</si>
  <si>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</si>
  <si>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</si>
  <si>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</si>
  <si>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</si>
  <si>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</si>
  <si>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</si>
  <si>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</si>
  <si>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</si>
  <si>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</si>
  <si>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</si>
  <si>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</si>
  <si>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</si>
  <si>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</si>
  <si>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</si>
  <si>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</si>
  <si>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</si>
  <si>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</si>
  <si>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</si>
  <si>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</si>
  <si>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</si>
  <si>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</si>
  <si>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</si>
  <si>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</si>
  <si>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</si>
  <si>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</si>
  <si>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</si>
  <si>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</si>
  <si>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</si>
  <si>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</si>
  <si>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</si>
  <si>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</si>
  <si>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</si>
  <si>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</si>
  <si>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</si>
  <si>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</si>
  <si>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</si>
  <si>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</si>
  <si>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</si>
  <si>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</si>
  <si>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</si>
  <si>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</si>
  <si>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</si>
  <si>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</si>
  <si>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</si>
  <si>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</si>
  <si>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</si>
  <si>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</si>
  <si>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</si>
  <si>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</si>
  <si>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</si>
  <si>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</si>
  <si>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</si>
  <si>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</si>
  <si>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</si>
  <si>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</si>
  <si>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</si>
  <si>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</si>
  <si>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</si>
  <si>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</si>
  <si>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</si>
  <si>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</si>
  <si>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</si>
  <si>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</si>
  <si>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</si>
  <si>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</si>
  <si>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</si>
  <si>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</si>
  <si>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</si>
  <si>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</si>
  <si>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</si>
  <si>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</si>
  <si>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</si>
  <si>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</si>
  <si>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</si>
  <si>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</si>
  <si>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</si>
  <si>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</si>
  <si>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</si>
  <si>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</si>
  <si>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</si>
  <si>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</si>
  <si>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</si>
  <si>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</si>
  <si>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</si>
  <si>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</si>
  <si>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</si>
  <si>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</si>
  <si>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</si>
  <si>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</si>
  <si>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</si>
  <si>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</si>
  <si>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</si>
  <si>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</si>
  <si>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</si>
  <si>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</si>
  <si>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</si>
  <si>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</si>
  <si>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</si>
  <si>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</si>
  <si>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</si>
  <si>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</si>
  <si>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</si>
  <si>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</si>
  <si>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</si>
  <si>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</si>
  <si>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</si>
  <si>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</si>
  <si>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</si>
  <si>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</si>
  <si>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</si>
  <si>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</si>
  <si>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</si>
  <si>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</si>
  <si>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</si>
  <si>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</si>
  <si>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</si>
  <si>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</si>
  <si>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</si>
  <si>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</si>
  <si>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</si>
  <si>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</si>
  <si>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</si>
  <si>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</si>
  <si>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</si>
  <si>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</si>
  <si>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</si>
  <si>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</si>
  <si>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</si>
  <si>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</si>
  <si>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</si>
  <si>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</si>
  <si>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</si>
  <si>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</si>
  <si>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</si>
  <si>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</si>
  <si>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</si>
  <si>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</si>
  <si>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</si>
  <si>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</si>
  <si>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</si>
  <si>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</si>
  <si>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</si>
  <si>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</si>
  <si>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</si>
  <si>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</si>
  <si>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</si>
  <si>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</si>
  <si>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</si>
  <si>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</si>
  <si>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</si>
  <si>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</si>
  <si>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</si>
  <si>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</si>
  <si>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</si>
  <si>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</si>
  <si>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</si>
  <si>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</si>
  <si>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</si>
  <si>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</si>
  <si>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</si>
  <si>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</si>
  <si>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</si>
  <si>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</si>
  <si>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</si>
  <si>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</si>
  <si>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</si>
  <si>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</si>
  <si>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</si>
  <si>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</si>
  <si>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</si>
  <si>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</si>
  <si>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</si>
  <si>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</si>
  <si>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</si>
  <si>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</si>
  <si>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</si>
  <si>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</si>
  <si>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</si>
  <si>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</si>
  <si>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</si>
  <si>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</si>
  <si>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</si>
  <si>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</si>
  <si>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</si>
  <si>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</si>
  <si>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</si>
  <si>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</si>
  <si>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</si>
  <si>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</si>
  <si>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</si>
  <si>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</si>
  <si>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</si>
  <si>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</si>
  <si>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</si>
  <si>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</si>
  <si>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</si>
  <si>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</si>
  <si>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</si>
  <si>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</si>
  <si>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</si>
  <si>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</si>
  <si>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</si>
  <si>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</si>
  <si>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</si>
  <si>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</si>
  <si>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</si>
  <si>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</si>
  <si>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</si>
  <si>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</si>
  <si>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</si>
  <si>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</si>
  <si>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</si>
  <si>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</si>
  <si>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</si>
  <si>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</si>
  <si>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</si>
  <si>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</si>
  <si>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</si>
  <si>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</si>
  <si>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</si>
  <si>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</si>
  <si>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</si>
  <si>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</si>
  <si>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</si>
  <si>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</si>
  <si>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</si>
  <si>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</si>
  <si>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</si>
  <si>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</si>
  <si>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</si>
  <si>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</si>
  <si>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</si>
  <si>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</si>
  <si>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</si>
  <si>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</si>
  <si>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</si>
  <si>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</si>
  <si>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</si>
  <si>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</si>
  <si>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</si>
  <si>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</si>
  <si>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</si>
  <si>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</si>
  <si>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</si>
  <si>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</si>
  <si>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</si>
  <si>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</si>
  <si>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</si>
  <si>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</si>
  <si>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</si>
  <si>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</si>
  <si>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</si>
  <si>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</si>
  <si>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</si>
  <si>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</si>
  <si>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</si>
  <si>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</si>
  <si>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</si>
  <si>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</si>
  <si>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</si>
  <si>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</si>
  <si>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</si>
  <si>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</si>
  <si>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</si>
  <si>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</si>
  <si>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</si>
  <si>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</si>
  <si>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</si>
  <si>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</si>
  <si>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</si>
  <si>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</si>
  <si>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</si>
  <si>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</si>
  <si>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</si>
  <si>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</si>
  <si>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</si>
  <si>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</si>
  <si>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</si>
  <si>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</si>
  <si>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</si>
  <si>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</si>
  <si>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</si>
  <si>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</si>
  <si>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</si>
  <si>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</si>
  <si>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</si>
  <si>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</si>
  <si>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</si>
  <si>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</si>
  <si>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</si>
  <si>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</si>
  <si>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</si>
  <si>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</si>
  <si>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</si>
  <si>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</si>
  <si>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</si>
  <si>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</si>
  <si>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</si>
  <si>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</si>
  <si>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</si>
  <si>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</si>
  <si>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</si>
  <si>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</si>
  <si>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</si>
  <si>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</si>
  <si>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</si>
  <si>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</si>
  <si>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</si>
  <si>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</si>
  <si>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</si>
  <si>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</si>
  <si>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</si>
  <si>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</si>
  <si>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</si>
  <si>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</si>
  <si>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</si>
  <si>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</si>
  <si>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</si>
  <si>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</si>
  <si>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</si>
  <si>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</si>
  <si>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</si>
  <si>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</si>
  <si>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</si>
  <si>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</si>
  <si>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</si>
  <si>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</si>
  <si>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</si>
  <si>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</si>
  <si>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</si>
  <si>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</si>
  <si>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</si>
  <si>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</si>
  <si>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</si>
  <si>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</si>
  <si>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</si>
  <si>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</si>
  <si>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</si>
  <si>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</si>
  <si>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</si>
  <si>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</si>
  <si>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</si>
  <si>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</si>
  <si>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</si>
  <si>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</si>
  <si>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</si>
  <si>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</si>
  <si>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</si>
  <si>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</si>
  <si>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</si>
  <si>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</si>
  <si>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</si>
  <si>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</si>
  <si>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</si>
  <si>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</si>
  <si>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</si>
  <si>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</si>
  <si>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</si>
  <si>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</si>
  <si>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</si>
  <si>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</si>
  <si>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</si>
  <si>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</si>
  <si>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</si>
  <si>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</si>
  <si>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</si>
  <si>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</si>
  <si>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</si>
  <si>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</si>
  <si>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</si>
  <si>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</si>
  <si>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</si>
  <si>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</si>
  <si>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</si>
  <si>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</si>
  <si>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</si>
  <si>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</si>
  <si>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</si>
  <si>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</si>
  <si>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</si>
  <si>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</si>
  <si>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</si>
  <si>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</si>
  <si>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</si>
  <si>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</si>
  <si>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</si>
  <si>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</si>
  <si>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</si>
  <si>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</si>
  <si>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</si>
  <si>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</si>
  <si>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</si>
  <si>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</si>
  <si>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</si>
  <si>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</si>
  <si>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</si>
  <si>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</si>
  <si>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</si>
  <si>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</si>
  <si>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</si>
  <si>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</si>
  <si>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</si>
  <si>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</si>
  <si>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</si>
  <si>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</si>
  <si>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</si>
  <si>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</si>
  <si>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</si>
  <si>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</si>
  <si>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</si>
  <si>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</si>
  <si>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</si>
  <si>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</si>
  <si>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</si>
  <si>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</si>
  <si>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</si>
  <si>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</si>
  <si>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</si>
  <si>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</si>
  <si>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</si>
  <si>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</si>
  <si>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</si>
  <si>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</si>
  <si>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</si>
  <si>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</si>
  <si>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</si>
  <si>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</si>
  <si>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</si>
  <si>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</si>
  <si>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</si>
  <si>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</si>
  <si>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</si>
  <si>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</si>
  <si>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</si>
  <si>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</si>
  <si>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</si>
  <si>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</si>
  <si>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</si>
  <si>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</si>
  <si>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</si>
  <si>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</si>
  <si>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</si>
  <si>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</si>
  <si>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</si>
  <si>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</si>
  <si>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</si>
  <si>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</si>
  <si>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</si>
  <si>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</si>
  <si>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</si>
  <si>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</si>
  <si>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</si>
  <si>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</si>
  <si>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</si>
  <si>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</si>
  <si>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</si>
  <si>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</si>
  <si>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</si>
  <si>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</si>
  <si>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</si>
  <si>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</si>
  <si>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</si>
  <si>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</si>
  <si>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</si>
  <si>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</si>
  <si>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</si>
  <si>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</si>
  <si>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</si>
  <si>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</si>
  <si>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</si>
  <si>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</si>
  <si>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</si>
  <si>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</si>
  <si>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</si>
  <si>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</si>
  <si>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</si>
  <si>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</si>
  <si>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</si>
  <si>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</si>
  <si>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</si>
  <si>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</si>
  <si>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</si>
  <si>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</si>
  <si>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</si>
  <si>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</si>
  <si>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</si>
  <si>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</si>
  <si>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</si>
  <si>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</si>
  <si>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</si>
  <si>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</si>
  <si>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</si>
  <si>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</si>
  <si>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</si>
  <si>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</si>
  <si>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</si>
  <si>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</si>
  <si>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</si>
  <si>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</si>
  <si>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</si>
  <si>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</si>
  <si>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</si>
  <si>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</si>
  <si>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</si>
  <si>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</si>
  <si>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</si>
  <si>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</si>
  <si>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</si>
  <si>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</si>
  <si>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</si>
  <si>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</si>
  <si>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</si>
  <si>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</si>
  <si>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</si>
  <si>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</si>
  <si>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</si>
  <si>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</si>
  <si>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</si>
  <si>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</si>
  <si>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</si>
  <si>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</si>
  <si>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</si>
  <si>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</si>
  <si>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</si>
  <si>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</si>
  <si>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</si>
  <si>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</si>
  <si>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</si>
  <si>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</si>
  <si>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</si>
  <si>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</si>
  <si>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</si>
  <si>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</si>
  <si>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</si>
  <si>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</si>
  <si>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</si>
  <si>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</si>
  <si>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</si>
  <si>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</si>
  <si>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</si>
  <si>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</si>
  <si>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</si>
  <si>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</si>
  <si>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</si>
  <si>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</si>
  <si>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</si>
  <si>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</si>
  <si>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</si>
  <si>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</si>
  <si>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</si>
  <si>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</si>
  <si>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</si>
  <si>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</si>
  <si>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</si>
  <si>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</si>
  <si>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</si>
  <si>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</si>
  <si>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</si>
  <si>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</si>
  <si>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</si>
  <si>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</si>
  <si>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</si>
  <si>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</si>
  <si>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</si>
  <si>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</si>
  <si>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</si>
  <si>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</si>
  <si>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</si>
  <si>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</si>
  <si>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</si>
  <si>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</si>
  <si>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</si>
  <si>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</si>
  <si>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</si>
  <si>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</si>
  <si>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</si>
  <si>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</si>
  <si>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</si>
  <si>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</si>
  <si>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</si>
  <si>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</si>
  <si>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</si>
  <si>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</si>
  <si>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</si>
  <si>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</si>
  <si>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</si>
  <si>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</si>
  <si>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</si>
  <si>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</si>
  <si>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</si>
  <si>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</si>
  <si>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</si>
  <si>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</si>
  <si>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</si>
  <si>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</si>
  <si>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</si>
  <si>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</si>
  <si>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</si>
  <si>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</si>
  <si>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</si>
  <si>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</si>
  <si>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</si>
  <si>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</si>
  <si>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</si>
  <si>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</si>
  <si>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</si>
  <si>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</si>
  <si>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</si>
  <si>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</si>
  <si>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</si>
  <si>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</si>
  <si>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</si>
  <si>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</si>
  <si>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</si>
  <si>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</si>
  <si>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</si>
  <si>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</si>
  <si>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</si>
  <si>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</si>
  <si>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</si>
  <si>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</si>
  <si>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</si>
  <si>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</si>
  <si>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</si>
  <si>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</si>
  <si>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</si>
  <si>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</si>
  <si>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</si>
  <si>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</si>
  <si>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</si>
  <si>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</si>
  <si>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</si>
  <si>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</si>
  <si>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</si>
  <si>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</si>
  <si>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</si>
  <si>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</si>
  <si>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</si>
  <si>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</si>
  <si>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</si>
  <si>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</si>
  <si>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</si>
  <si>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</si>
  <si>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</si>
  <si>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</si>
  <si>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</si>
  <si>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</si>
  <si>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</si>
  <si>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</si>
  <si>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</si>
  <si>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</si>
  <si>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</si>
  <si>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</si>
  <si>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</si>
  <si>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</si>
  <si>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</si>
  <si>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</si>
  <si>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</si>
  <si>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</si>
  <si>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</si>
  <si>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</si>
  <si>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</si>
  <si>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</si>
  <si>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</si>
  <si>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</si>
  <si>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</si>
  <si>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</si>
  <si>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</si>
  <si>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</si>
  <si>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</si>
  <si>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</si>
  <si>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</si>
  <si>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</si>
  <si>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</si>
  <si>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</si>
  <si>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</si>
  <si>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</si>
  <si>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</si>
  <si>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</si>
  <si>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</si>
  <si>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</si>
  <si>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</si>
  <si>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</si>
  <si>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</si>
  <si>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</si>
  <si>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</si>
  <si>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</si>
  <si>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</si>
  <si>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</si>
  <si>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</si>
  <si>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</si>
  <si>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</si>
  <si>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</si>
  <si>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</si>
  <si>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</si>
  <si>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</si>
  <si>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</si>
  <si>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</si>
  <si>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</si>
  <si>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</si>
  <si>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</si>
  <si>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</si>
  <si>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</si>
  <si>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</si>
  <si>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</si>
  <si>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</si>
  <si>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</si>
  <si>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</si>
  <si>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</si>
  <si>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</si>
  <si>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</si>
  <si>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</si>
  <si>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</si>
  <si>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</si>
  <si>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</si>
  <si>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</si>
  <si>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</si>
  <si>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</si>
  <si>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</si>
  <si>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</si>
  <si>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</si>
  <si>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</si>
  <si>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</si>
  <si>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</si>
  <si>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</si>
  <si>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</si>
  <si>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</si>
  <si>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</si>
  <si>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</si>
  <si>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</si>
  <si>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</si>
  <si>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</si>
  <si>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</si>
  <si>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</si>
  <si>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</si>
  <si>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</si>
  <si>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</si>
  <si>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</si>
  <si>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</si>
  <si>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</si>
  <si>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</si>
  <si>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</si>
  <si>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</si>
  <si>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</si>
  <si>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</si>
  <si>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</si>
  <si>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</si>
  <si>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</si>
  <si>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</si>
  <si>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</si>
  <si>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</si>
  <si>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</si>
  <si>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</si>
  <si>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</si>
  <si>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</si>
  <si>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</si>
  <si>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</si>
  <si>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</si>
  <si>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</si>
  <si>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</si>
  <si>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</si>
  <si>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</si>
  <si>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</si>
  <si>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</si>
  <si>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</si>
  <si>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</si>
  <si>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</si>
  <si>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</si>
  <si>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</si>
  <si>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</si>
  <si>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</si>
  <si>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</si>
  <si>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</si>
  <si>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</si>
  <si>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</si>
  <si>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</si>
  <si>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</si>
  <si>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</si>
  <si>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</si>
  <si>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</si>
  <si>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</si>
  <si>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</si>
  <si>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</si>
  <si>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</si>
  <si>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</si>
  <si>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</si>
  <si>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</si>
  <si>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</si>
  <si>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</si>
  <si>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</si>
  <si>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</si>
  <si>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</si>
  <si>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</si>
  <si>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</si>
  <si>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</si>
  <si>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</si>
  <si>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</si>
  <si>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</si>
  <si>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</si>
  <si>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</si>
  <si>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</si>
  <si>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</si>
  <si>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</si>
  <si>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</si>
  <si>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</si>
  <si>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</si>
  <si>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</si>
  <si>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</si>
  <si>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</si>
  <si>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</si>
  <si>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</si>
  <si>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</si>
  <si>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</si>
  <si>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</si>
  <si>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</si>
  <si>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</si>
  <si>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</si>
  <si>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</si>
  <si>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</si>
  <si>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</si>
  <si>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</si>
  <si>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</si>
  <si>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</si>
  <si>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</si>
  <si>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</si>
  <si>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</si>
  <si>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</si>
  <si>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</si>
  <si>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</si>
  <si>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</si>
  <si>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</si>
  <si>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</si>
  <si>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</si>
  <si>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</si>
  <si>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</si>
  <si>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</si>
  <si>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</si>
  <si>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</si>
  <si>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</si>
  <si>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</si>
  <si>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</si>
  <si>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</si>
  <si>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</si>
  <si>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</si>
  <si>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</si>
  <si>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</si>
  <si>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</si>
  <si>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</si>
  <si>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</si>
  <si>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</si>
  <si>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</si>
  <si>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</si>
  <si>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</si>
  <si>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</si>
  <si>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</si>
  <si>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</si>
  <si>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</si>
  <si>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</si>
  <si>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</si>
  <si>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</si>
  <si>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</si>
  <si>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</si>
  <si>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</si>
  <si>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</si>
  <si>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</si>
  <si>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</si>
  <si>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</si>
  <si>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</si>
  <si>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</si>
  <si>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</si>
  <si>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</si>
  <si>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</si>
  <si>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</si>
  <si>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</si>
  <si>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</si>
  <si>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</si>
  <si>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</si>
  <si>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</si>
  <si>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</si>
  <si>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</si>
  <si>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</si>
  <si>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</si>
  <si>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</si>
  <si>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</si>
  <si>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</si>
  <si>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</si>
  <si>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</si>
  <si>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</si>
  <si>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</si>
  <si>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</si>
  <si>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</si>
  <si>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</si>
  <si>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</si>
  <si>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</si>
  <si>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</si>
  <si>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</si>
  <si>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</si>
  <si>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</si>
  <si>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</si>
  <si>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</si>
  <si>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</si>
  <si>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</si>
  <si>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</si>
  <si>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</si>
  <si>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</si>
  <si>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</si>
  <si>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</si>
  <si>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</si>
  <si>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</si>
  <si>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</si>
  <si>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</si>
  <si>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</si>
  <si>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</si>
  <si>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</si>
  <si>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</si>
  <si>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</si>
  <si>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</si>
  <si>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</si>
  <si>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</si>
  <si>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</si>
  <si>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</si>
  <si>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</si>
  <si>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</si>
  <si>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</si>
  <si>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</si>
  <si>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</si>
  <si>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</si>
  <si>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</si>
  <si>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</si>
  <si>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</si>
  <si>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</si>
  <si>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</si>
  <si>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</si>
  <si>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</si>
  <si>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</si>
  <si>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</si>
  <si>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</si>
  <si>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</si>
  <si>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</si>
  <si>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</si>
  <si>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</si>
  <si>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</si>
  <si>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</si>
  <si>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</si>
  <si>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</si>
  <si>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</si>
  <si>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</si>
  <si>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</si>
  <si>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</si>
  <si>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</si>
  <si>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</si>
  <si>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</si>
  <si>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</si>
  <si>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</si>
  <si>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</si>
  <si>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</si>
  <si>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</si>
  <si>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</si>
  <si>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</si>
  <si>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</si>
  <si>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</si>
  <si>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</si>
  <si>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</si>
  <si>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</si>
  <si>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</si>
  <si>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</si>
  <si>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</si>
  <si>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</si>
  <si>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</si>
  <si>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</si>
  <si>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</si>
  <si>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</si>
  <si>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</si>
  <si>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</si>
  <si>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</si>
  <si>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</si>
  <si>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</si>
  <si>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</si>
  <si>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</si>
  <si>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</si>
  <si>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</si>
  <si>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</si>
  <si>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</si>
  <si>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</si>
  <si>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</si>
  <si>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</si>
  <si>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</si>
  <si>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</si>
  <si>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</si>
  <si>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</si>
  <si>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</si>
  <si>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</si>
  <si>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</si>
  <si>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</si>
  <si>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</si>
  <si>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</si>
  <si>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</si>
  <si>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</si>
  <si>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</si>
  <si>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</si>
  <si>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</si>
  <si>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</si>
  <si>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</si>
  <si>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</si>
  <si>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</si>
  <si>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</si>
  <si>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</si>
  <si>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</si>
  <si>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</si>
  <si>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</si>
  <si>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</si>
  <si>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</si>
  <si>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</si>
  <si>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</si>
  <si>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</si>
  <si>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</si>
  <si>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</si>
  <si>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</si>
  <si>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</si>
  <si>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</si>
  <si>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</si>
  <si>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</si>
  <si>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</si>
  <si>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</si>
  <si>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</si>
  <si>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</si>
  <si>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</si>
  <si>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</si>
  <si>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</si>
  <si>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</si>
  <si>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</si>
  <si>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</si>
  <si>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</si>
  <si>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</si>
  <si>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</si>
  <si>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</si>
  <si>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</si>
  <si>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</si>
  <si>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</si>
  <si>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</si>
  <si>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</si>
  <si>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</si>
  <si>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</si>
  <si>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</si>
  <si>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</si>
  <si>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</si>
  <si>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</si>
  <si>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</si>
  <si>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</si>
  <si>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</si>
  <si>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</si>
  <si>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</si>
  <si>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</si>
  <si>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</si>
  <si>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</si>
  <si>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</si>
  <si>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</si>
  <si>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</si>
  <si>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</si>
  <si>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</si>
  <si>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</si>
  <si>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</si>
  <si>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</si>
  <si>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</si>
  <si>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</si>
  <si>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</si>
  <si>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</si>
  <si>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</si>
  <si>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</si>
  <si>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</si>
  <si>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</si>
  <si>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</si>
  <si>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</si>
  <si>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</si>
  <si>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</si>
  <si>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</si>
  <si>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</si>
  <si>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</si>
  <si>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</si>
  <si>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</si>
  <si>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</si>
  <si>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</si>
  <si>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</si>
  <si>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</si>
  <si>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</si>
  <si>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</si>
  <si>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</si>
  <si>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</si>
  <si>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</si>
  <si>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</si>
  <si>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</si>
  <si>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</si>
  <si>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</si>
  <si>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</si>
  <si>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</si>
  <si>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</si>
  <si>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</si>
  <si>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</si>
  <si>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</si>
  <si>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</si>
  <si>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</si>
  <si>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</si>
  <si>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</si>
  <si>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</si>
  <si>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</si>
  <si>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</si>
  <si>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</si>
  <si>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</si>
  <si>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</si>
  <si>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</si>
  <si>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</si>
  <si>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</si>
  <si>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</si>
  <si>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</si>
  <si>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</si>
  <si>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</si>
  <si>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</si>
  <si>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</si>
  <si>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</si>
  <si>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</si>
  <si>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</si>
  <si>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</si>
  <si>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</si>
  <si>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</si>
  <si>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</si>
  <si>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</si>
  <si>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</si>
  <si>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</si>
  <si>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</si>
  <si>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</si>
  <si>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</si>
  <si>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</si>
  <si>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</si>
  <si>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</si>
  <si>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</si>
  <si>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</si>
  <si>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</si>
  <si>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</si>
  <si>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</si>
  <si>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</si>
  <si>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</si>
  <si>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</si>
  <si>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</si>
  <si>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</si>
  <si>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</si>
  <si>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</si>
  <si>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</si>
  <si>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</si>
  <si>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</si>
  <si>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</si>
  <si>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</si>
  <si>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</si>
  <si>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</si>
  <si>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</si>
  <si>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</si>
  <si>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</si>
  <si>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</si>
  <si>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</si>
  <si>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</si>
  <si>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</si>
  <si>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</si>
  <si>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</si>
  <si>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</si>
  <si>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</si>
  <si>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</si>
  <si>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</si>
  <si>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</si>
  <si>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</si>
  <si>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</si>
  <si>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</si>
  <si>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</si>
  <si>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</si>
  <si>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</si>
  <si>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</si>
  <si>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</si>
  <si>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</si>
  <si>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</si>
  <si>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</si>
  <si>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</si>
  <si>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</si>
  <si>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</si>
  <si>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</si>
  <si>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</si>
  <si>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</si>
  <si>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</si>
  <si>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</si>
  <si>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</si>
  <si>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</si>
  <si>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</si>
  <si>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</si>
  <si>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</si>
  <si>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</si>
  <si>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</si>
  <si>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</si>
  <si>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</si>
  <si>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</si>
  <si>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</si>
  <si>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</si>
  <si>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</si>
  <si>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</si>
  <si>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</si>
  <si>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</si>
  <si>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</si>
  <si>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</si>
  <si>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</si>
  <si>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</si>
  <si>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</si>
  <si>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</si>
  <si>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</si>
  <si>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</si>
  <si>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</si>
  <si>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</si>
  <si>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</si>
  <si>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</si>
  <si>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</si>
  <si>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</si>
  <si>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</si>
  <si>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</si>
  <si>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</si>
  <si>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</si>
  <si>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</si>
  <si>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</si>
  <si>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</si>
  <si>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</si>
  <si>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</si>
  <si>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</si>
  <si>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</si>
  <si>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</si>
  <si>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</si>
  <si>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</si>
  <si>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</si>
  <si>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</si>
  <si>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</si>
  <si>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</si>
  <si>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</si>
  <si>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</si>
  <si>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</si>
  <si>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</si>
  <si>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</si>
  <si>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</si>
  <si>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</si>
  <si>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</si>
  <si>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</si>
  <si>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</si>
  <si>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</si>
  <si>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</si>
  <si>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</si>
  <si>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</si>
  <si>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</si>
  <si>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</si>
  <si>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</si>
  <si>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</si>
  <si>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</si>
  <si>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</si>
  <si>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</si>
  <si>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</si>
  <si>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</si>
  <si>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</si>
  <si>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</si>
  <si>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</si>
  <si>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</si>
  <si>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</si>
  <si>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</si>
  <si>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</si>
  <si>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</si>
  <si>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</si>
  <si>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</si>
  <si>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</si>
  <si>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</si>
  <si>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</si>
  <si>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</si>
  <si>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</si>
  <si>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</si>
  <si>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</si>
  <si>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</si>
  <si>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</si>
  <si>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</si>
  <si>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</si>
  <si>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</si>
  <si>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</si>
  <si>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</si>
  <si>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</si>
  <si>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</si>
  <si>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</si>
  <si>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</si>
  <si>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</si>
  <si>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</si>
  <si>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</si>
  <si>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</si>
  <si>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</si>
  <si>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</si>
  <si>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</si>
  <si>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</si>
  <si>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</si>
  <si>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</si>
  <si>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</si>
  <si>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</si>
  <si>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</si>
  <si>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</si>
  <si>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</si>
  <si>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</si>
  <si>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</si>
  <si>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</si>
  <si>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</si>
  <si>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</si>
  <si>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</si>
  <si>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</si>
  <si>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</si>
  <si>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</si>
  <si>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</si>
  <si>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</si>
  <si>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</si>
  <si>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</si>
  <si>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</si>
  <si>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</si>
  <si>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</si>
  <si>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</si>
  <si>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</si>
  <si>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</si>
  <si>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</si>
  <si>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</si>
  <si>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</si>
  <si>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</si>
  <si>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</si>
  <si>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</si>
  <si>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</si>
  <si>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</si>
  <si>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</si>
  <si>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</si>
  <si>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</si>
  <si>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</si>
  <si>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</si>
  <si>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</si>
  <si>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</si>
  <si>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</si>
  <si>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</si>
  <si>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</si>
  <si>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</si>
  <si>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</si>
  <si>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</si>
  <si>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</si>
  <si>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</si>
  <si>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</si>
  <si>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</si>
  <si>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</si>
  <si>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</si>
  <si>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</si>
  <si>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</si>
  <si>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</si>
  <si>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</si>
  <si>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</si>
  <si>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</si>
  <si>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</si>
  <si>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</si>
  <si>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</si>
  <si>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</si>
  <si>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</si>
  <si>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</si>
  <si>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</si>
  <si>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</si>
  <si>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</si>
  <si>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</si>
  <si>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</si>
  <si>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</si>
  <si>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</si>
  <si>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</si>
  <si>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</si>
  <si>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</si>
  <si>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</si>
  <si>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</si>
  <si>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</si>
  <si>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</si>
  <si>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</si>
  <si>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</si>
  <si>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</si>
  <si>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</si>
  <si>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</si>
  <si>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</si>
  <si>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</si>
  <si>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</si>
  <si>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</si>
  <si>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</si>
  <si>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</si>
  <si>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</si>
  <si>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</si>
  <si>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</si>
  <si>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</si>
  <si>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</si>
  <si>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</si>
  <si>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</si>
  <si>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</si>
  <si>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</si>
  <si>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</si>
  <si>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</si>
  <si>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</si>
  <si>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</si>
  <si>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</si>
  <si>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</si>
  <si>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</si>
  <si>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</si>
  <si>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</si>
  <si>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</si>
  <si>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</si>
  <si>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</si>
  <si>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</si>
  <si>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</si>
  <si>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</si>
  <si>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</si>
  <si>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</si>
  <si>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</si>
  <si>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</si>
  <si>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</si>
  <si>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</si>
  <si>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</si>
  <si>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</si>
  <si>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</si>
  <si>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</si>
  <si>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</si>
  <si>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</si>
  <si>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</si>
  <si>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</si>
  <si>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</si>
  <si>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</si>
  <si>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</si>
  <si>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</si>
  <si>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</si>
  <si>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</si>
  <si>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</si>
  <si>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</si>
  <si>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</si>
  <si>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</si>
  <si>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</si>
  <si>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</si>
  <si>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</si>
  <si>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</si>
  <si>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</si>
  <si>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</si>
  <si>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</si>
  <si>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</si>
  <si>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</si>
  <si>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</si>
  <si>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</si>
  <si>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</si>
  <si>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</si>
  <si>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</si>
  <si>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</si>
  <si>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</si>
  <si>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</si>
  <si>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</si>
  <si>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</si>
  <si>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</si>
  <si>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</si>
  <si>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</si>
  <si>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</si>
  <si>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</si>
  <si>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</si>
  <si>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</si>
  <si>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</si>
  <si>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</si>
  <si>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</si>
  <si>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</si>
  <si>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</si>
  <si>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</si>
  <si>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</si>
  <si>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</si>
  <si>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</si>
  <si>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</si>
  <si>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</si>
  <si>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</si>
  <si>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</si>
  <si>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</si>
  <si>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</si>
  <si>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</si>
  <si>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</si>
  <si>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</si>
  <si>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</si>
  <si>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</si>
  <si>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</si>
  <si>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</si>
  <si>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</si>
  <si>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</si>
  <si>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</si>
  <si>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</si>
  <si>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</si>
  <si>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</si>
  <si>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</si>
  <si>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</si>
  <si>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</si>
  <si>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</si>
  <si>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</si>
  <si>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</si>
  <si>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</si>
  <si>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</si>
  <si>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</si>
  <si>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</si>
  <si>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</si>
  <si>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</si>
  <si>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</si>
  <si>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</si>
  <si>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</si>
  <si>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</si>
  <si>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</si>
  <si>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</si>
  <si>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</si>
  <si>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</si>
  <si>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</si>
  <si>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</si>
  <si>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</si>
  <si>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</si>
  <si>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</si>
  <si>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</si>
  <si>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</si>
  <si>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</si>
  <si>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</si>
  <si>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</si>
  <si>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</si>
  <si>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</si>
  <si>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</si>
  <si>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</si>
  <si>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</si>
  <si>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</si>
  <si>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</si>
  <si>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</si>
  <si>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</si>
  <si>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</si>
  <si>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</si>
  <si>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</si>
  <si>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</si>
  <si>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</si>
  <si>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</si>
  <si>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</si>
  <si>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</si>
  <si>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</si>
  <si>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</si>
  <si>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</si>
  <si>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</si>
  <si>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</si>
  <si>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</si>
  <si>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</si>
  <si>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</si>
  <si>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</si>
  <si>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</si>
  <si>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</si>
  <si>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</si>
  <si>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</si>
  <si>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</si>
  <si>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</si>
  <si>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</si>
  <si>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</si>
  <si>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</si>
  <si>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</si>
  <si>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</si>
  <si>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</si>
  <si>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</si>
  <si>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</si>
  <si>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</si>
  <si>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</si>
  <si>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</si>
  <si>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</si>
  <si>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</si>
  <si>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</si>
  <si>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</si>
  <si>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</si>
  <si>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</si>
  <si>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</si>
  <si>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</si>
  <si>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</si>
  <si>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</si>
  <si>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</si>
  <si>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</si>
  <si>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</si>
  <si>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</si>
  <si>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</si>
  <si>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</si>
  <si>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</si>
  <si>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</si>
  <si>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</si>
  <si>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</si>
  <si>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</si>
  <si>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</si>
  <si>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</si>
  <si>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</si>
  <si>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</si>
  <si>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</si>
  <si>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</si>
  <si>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</si>
  <si>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</si>
  <si>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</si>
  <si>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</si>
  <si>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</si>
  <si>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</si>
  <si>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</si>
  <si>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</si>
  <si>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</si>
  <si>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</si>
  <si>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</si>
  <si>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</si>
  <si>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</si>
  <si>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</si>
  <si>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</si>
  <si>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</si>
  <si>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</si>
  <si>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</si>
  <si>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</si>
  <si>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</si>
  <si>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</si>
  <si>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</si>
  <si>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</si>
  <si>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</si>
  <si>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</si>
  <si>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</si>
  <si>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</si>
  <si>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</si>
  <si>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</si>
  <si>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</si>
  <si>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</si>
  <si>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</si>
  <si>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</si>
  <si>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</si>
  <si>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</si>
  <si>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</si>
  <si>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</si>
  <si>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</si>
  <si>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</si>
  <si>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</si>
  <si>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</si>
  <si>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</si>
  <si>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</si>
  <si>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</si>
  <si>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</si>
  <si>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</si>
  <si>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</si>
  <si>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</si>
  <si>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</si>
  <si>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</si>
  <si>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</si>
  <si>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</si>
  <si>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</si>
  <si>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</si>
  <si>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</si>
  <si>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</si>
  <si>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</si>
  <si>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</si>
  <si>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</si>
  <si>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</si>
  <si>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</si>
  <si>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</si>
  <si>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</si>
  <si>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</si>
  <si>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</si>
  <si>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</si>
  <si>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</si>
  <si>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</si>
  <si>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</si>
  <si>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</si>
  <si>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</si>
  <si>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</si>
  <si>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</si>
  <si>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</si>
  <si>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</si>
  <si>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</si>
  <si>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</si>
  <si>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</si>
  <si>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</si>
  <si>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</si>
  <si>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</si>
  <si>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</si>
  <si>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</si>
  <si>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</si>
  <si>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</si>
  <si>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</si>
  <si>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</si>
  <si>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</si>
  <si>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</si>
  <si>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</si>
  <si>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</si>
  <si>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</si>
  <si>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</si>
  <si>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</si>
  <si>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</si>
  <si>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</si>
  <si>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</si>
  <si>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</si>
  <si>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</si>
  <si>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</si>
  <si>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</si>
  <si>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</si>
  <si>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</si>
  <si>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</si>
  <si>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</si>
  <si>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</si>
  <si>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</si>
  <si>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</si>
  <si>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</si>
  <si>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</si>
  <si>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</si>
  <si>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</si>
  <si>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</si>
  <si>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</si>
  <si>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</si>
  <si>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</si>
  <si>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</si>
  <si>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</si>
  <si>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</si>
  <si>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</si>
  <si>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</si>
  <si>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</si>
  <si>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</si>
  <si>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</si>
  <si>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</si>
  <si>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</si>
  <si>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</si>
  <si>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</si>
  <si>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</si>
  <si>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</si>
  <si>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</si>
  <si>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</si>
  <si>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</si>
  <si>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</si>
  <si>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</si>
  <si>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</si>
  <si>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</si>
  <si>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</si>
  <si>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</si>
  <si>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</si>
  <si>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</si>
  <si>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</si>
  <si>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</si>
  <si>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</si>
  <si>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</si>
  <si>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</si>
  <si>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</si>
  <si>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</si>
  <si>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</si>
  <si>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</si>
  <si>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</si>
  <si>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</si>
  <si>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</si>
  <si>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</si>
  <si>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</si>
  <si>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</si>
  <si>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</si>
  <si>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</si>
  <si>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</si>
  <si>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</si>
  <si>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</si>
  <si>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</si>
  <si>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</si>
  <si>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</si>
  <si>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</si>
  <si>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</si>
  <si>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</si>
  <si>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</si>
  <si>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</si>
  <si>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</si>
  <si>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</si>
  <si>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</si>
  <si>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</si>
  <si>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</si>
  <si>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</si>
  <si>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</si>
  <si>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</si>
  <si>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</si>
  <si>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</si>
  <si>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</si>
  <si>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</si>
  <si>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</si>
  <si>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</si>
  <si>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</si>
  <si>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</si>
  <si>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</si>
  <si>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</si>
  <si>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</si>
  <si>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</si>
  <si>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</si>
  <si>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</si>
  <si>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</si>
  <si>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</si>
  <si>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</si>
  <si>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</si>
  <si>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</si>
  <si>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</si>
  <si>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</si>
  <si>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</si>
  <si>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</si>
  <si>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</si>
  <si>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</si>
  <si>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</si>
  <si>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</si>
  <si>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</si>
  <si>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</si>
  <si>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</si>
  <si>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</si>
  <si>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</si>
  <si>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</si>
  <si>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</si>
  <si>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</si>
  <si>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</si>
  <si>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</si>
  <si>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</si>
  <si>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</si>
  <si>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</si>
  <si>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</si>
  <si>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</si>
  <si>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</si>
  <si>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</si>
  <si>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</si>
  <si>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</si>
  <si>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</si>
  <si>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</si>
  <si>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</si>
  <si>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</si>
  <si>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</si>
  <si>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</si>
  <si>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</si>
  <si>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</si>
  <si>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</si>
  <si>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</si>
  <si>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</si>
  <si>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</si>
  <si>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</si>
  <si>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</si>
  <si>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</si>
  <si>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</si>
  <si>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</si>
  <si>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</si>
  <si>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</si>
  <si>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</si>
  <si>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</si>
  <si>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</si>
  <si>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</si>
  <si>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</si>
  <si>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</si>
  <si>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</si>
  <si>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</si>
  <si>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</si>
  <si>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</si>
  <si>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</si>
  <si>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</si>
  <si>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</si>
  <si>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</si>
  <si>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</si>
  <si>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</si>
  <si>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</si>
  <si>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</si>
  <si>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</si>
  <si>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</si>
  <si>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</si>
  <si>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</si>
  <si>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</si>
  <si>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</si>
  <si>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</si>
  <si>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</si>
  <si>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</si>
  <si>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</si>
  <si>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</si>
  <si>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</si>
  <si>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</si>
  <si>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</si>
  <si>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</si>
  <si>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</si>
  <si>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</si>
  <si>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</si>
  <si>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</si>
  <si>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</si>
  <si>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</si>
  <si>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</si>
  <si>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</si>
  <si>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</si>
  <si>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</si>
  <si>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</si>
  <si>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</si>
  <si>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</si>
  <si>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</si>
  <si>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</si>
  <si>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</si>
  <si>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</si>
  <si>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</si>
  <si>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</si>
  <si>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</si>
  <si>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</si>
  <si>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</si>
  <si>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</si>
  <si>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</si>
  <si>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</si>
  <si>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</si>
  <si>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</si>
  <si>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</si>
  <si>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</si>
  <si>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</si>
  <si>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</si>
  <si>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</si>
  <si>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</si>
  <si>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</si>
  <si>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</si>
  <si>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</si>
  <si>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</si>
  <si>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</si>
  <si>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</si>
  <si>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</si>
  <si>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</si>
  <si>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</si>
  <si>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</si>
  <si>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</si>
  <si>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</si>
  <si>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</si>
  <si>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</si>
  <si>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</si>
  <si>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</si>
  <si>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</si>
  <si>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</si>
  <si>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</si>
  <si>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</si>
  <si>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</si>
  <si>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</si>
  <si>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</si>
  <si>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</si>
  <si>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</si>
  <si>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</si>
  <si>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</si>
  <si>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</si>
  <si>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</si>
  <si>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</si>
  <si>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</si>
  <si>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</si>
  <si>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</si>
  <si>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</si>
  <si>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</si>
  <si>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</si>
  <si>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</si>
  <si>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</si>
  <si>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</si>
  <si>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</si>
  <si>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</si>
  <si>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</si>
  <si>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</si>
  <si>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</si>
  <si>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</si>
  <si>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</si>
  <si>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</si>
  <si>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</si>
  <si>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</si>
  <si>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</si>
  <si>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</si>
  <si>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</si>
  <si>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</si>
  <si>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</si>
  <si>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</si>
  <si>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</si>
  <si>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</si>
  <si>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</si>
  <si>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</si>
  <si>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</si>
  <si>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</si>
  <si>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</si>
  <si>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</si>
  <si>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</si>
  <si>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</si>
  <si>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</si>
  <si>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</si>
  <si>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</si>
  <si>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</si>
  <si>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</si>
  <si>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</si>
  <si>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</si>
  <si>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</si>
  <si>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</si>
  <si>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</si>
  <si>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</si>
  <si>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</si>
  <si>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</si>
  <si>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</si>
  <si>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</si>
  <si>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</si>
  <si>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</si>
  <si>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</si>
  <si>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</si>
  <si>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</si>
  <si>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</si>
  <si>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</si>
  <si>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</si>
  <si>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</si>
  <si>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</si>
  <si>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</si>
  <si>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</si>
  <si>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</si>
  <si>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</si>
  <si>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</si>
  <si>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</si>
  <si>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</si>
  <si>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</si>
  <si>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</si>
  <si>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</si>
  <si>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</si>
  <si>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</si>
  <si>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</si>
  <si>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</si>
  <si>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</si>
  <si>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</si>
  <si>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</si>
  <si>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</si>
  <si>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</si>
  <si>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</si>
  <si>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</si>
  <si>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</si>
  <si>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</si>
  <si>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</si>
  <si>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</si>
  <si>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</si>
  <si>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</si>
  <si>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</si>
  <si>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</si>
  <si>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</si>
  <si>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</si>
  <si>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</si>
  <si>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</si>
  <si>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</si>
  <si>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</si>
  <si>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</si>
  <si>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</si>
  <si>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</si>
  <si>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</si>
  <si>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</si>
  <si>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</si>
  <si>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</si>
  <si>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</si>
  <si>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</si>
  <si>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</si>
  <si>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</si>
  <si>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</si>
  <si>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</si>
  <si>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</si>
  <si>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</si>
  <si>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</si>
  <si>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</si>
  <si>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</si>
  <si>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</si>
  <si>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</si>
  <si>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</si>
  <si>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</si>
  <si>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</si>
  <si>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</si>
  <si>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</si>
  <si>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</si>
  <si>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</si>
  <si>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</si>
  <si>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</si>
  <si>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</si>
  <si>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</si>
  <si>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</si>
  <si>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</si>
  <si>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</si>
  <si>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</si>
  <si>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</si>
  <si>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PCM-20251019-00001650</t>
  </si>
  <si>
    <t>ETA 50 min</t>
  </si>
  <si>
    <t xml:space="preserve"> PCM-20250215-00000830 </t>
  </si>
  <si>
    <t>LTE site still down and  site located in aramco area access issue need special permission</t>
  </si>
  <si>
    <t>PCM-20251019-00001480</t>
  </si>
  <si>
    <t xml:space="preserve">EM team on the way 30 min </t>
  </si>
  <si>
    <t>PCM-20251014-00002055</t>
  </si>
  <si>
    <t xml:space="preserve">EM team on the way 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</si>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</sst>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57" dataDxfId="156" headerRowBorderDxfId="154" tableBorderDxfId="155" totalsRowBorderDxfId="153">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9" totalsRowShown="0" headerRowDxfId="48" dataDxfId="47" headerRowBorderDxfId="45" tableBorderDxfId="46" totalsRowBorderDxfId="44">
  <autoFilter ref="A1:L3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61" totalsRowShown="0" headerRowDxfId="15" dataDxfId="14" headerRowBorderDxfId="12" tableBorderDxfId="13">
  <autoFilter ref="A1:L6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9" sqref="A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286.71569363425806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6.2203811342551489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45949.664119560184</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45949.664119560184</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45949.664119560184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45949.664119560184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45949.664119560184</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45949.664119560184</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45949.664119560184</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45949.664119560184</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45949.664119560184</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45949.664119560184</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45949.664119560184</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45949.664119560184</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45949.664119560184</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45949.664119560184</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45949.664119560184</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45949.664119560184</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45949.664119560184</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45949.664119560184</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45949.664119560184</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45949.664119560184</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45949.664119560184</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45949.664119560184</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45949.664119560184</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45949.664119560184</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45949.664119560184</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45949.664119560184</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45949.664119560184</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45949.664119560184</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45949.664119560184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45949.664119560184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45949.664119560184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45949.664119560184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45949.664119560184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45949.664119560184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45949.664119560184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45949.664119560184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45949.664119560184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45949.664119560184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45949.664119560184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45949.664119560184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45949.664119560184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45949.664119560184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45949.664119560184</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45949.664119560184</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45949.664119560184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45949.664119560184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45949.664119560184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45949.664119560184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45949.664119560184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45949.664119560184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45949.664119560184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45949.664119560184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45949.664119560184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45949.664119560184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45949.664119560184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45949.664119560184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45949.664119560184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45949.664119560184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45949.664119560184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45949.664119560184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45949.664119560184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45949.664119560184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45949.664119560184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45949.664119560184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45949.664119560184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45949.664119560184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45949.664119560184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45949.664119560184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45949.664119560184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45949.664119560184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45949.664119560184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45949.664119560184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45949.664119560184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45949.664119560184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45949.664119560184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45949.664119560184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45949.664119560184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45949.664119560184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45949.664119560184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45949.664119560184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45949.664119560184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45949.664119560184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45949.664119560184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45949.664119560184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45949.664119560184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45949.664119560184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45949.664119560184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45949.664119560184</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45949.664119560184</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45949.664119560184</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45949.664119560184</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45949.664119560184</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45949.664119560184</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45949.664119560184</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45949.664119560184</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45949.664119560184</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45949.664119560184</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45949.664119560184</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45949.664119560184</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45949.664119560184</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343BB764-E35D-4A79-A4AB-F6428D8FBF48}"/>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142.9370362268528</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124.66428159722273</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5.1683440972192329</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v>2</v>
      </c>
      <c r="D6" s="18" t="s">
        <v>15448</v>
      </c>
      <c r="E6" s="116" t="s">
        <v>38964</v>
      </c>
      <c r="F6" s="117">
        <v>45949.654930555553</v>
      </c>
      <c r="G6" s="118">
        <f ca="1">IFERROR(NOW()-F6,"-")</f>
        <v>9.1890046314802021E-3</v>
      </c>
      <c r="H6" s="117">
        <v>45949.647187499999</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45949.664119560184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45949.664119560184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45949.664119560184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45949.664119560184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45949.664119560184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45949.664119560184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45949.664119560184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45949.664119560184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45949.664119560184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45949.664119560184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45949.664119560184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45949.664119560184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45949.664119560184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45949.664119560184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45949.664119560184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45949.664119560184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45949.664119560184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45949.664119560184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45949.664119560184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45949.664119560184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45949.664119560184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45949.664119560184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45949.664119560184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45949.664119560184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45949.664119560184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45949.664119560184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45949.664119560184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45949.664119560184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45949.664119560184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45949.664119560184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45949.664119560184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45949.664119560184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45949.664119560184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45949.664119560184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45949.664119560184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45949.664119560184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45949.664119560184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45949.664119560184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45949.664119560184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45949.664119560184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45949.664119560184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45949.664119560184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45949.664119560184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45949.664119560184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45949.664119560184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45949.664119560184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45949.664119560184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45949.664119560184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45949.664119560184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45949.664119560184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45949.664119560184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45949.664119560184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45949.664119560184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45949.664119560184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45949.664119560184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45949.664119560184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45949.664119560184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45949.664119560184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45949.664119560184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45949.664119560184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45949.664119560184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45949.664119560184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45949.664119560184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45949.664119560184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45949.664119560184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45949.664119560184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45949.664119560184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45949.664119560184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45949.664119560184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45949.664119560184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45949.664119560184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45949.664119560184</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45949.664119560184</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45949.664119560184</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45949.664119560184</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45949.664119560184</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45949.664119560184</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45949.664119560184</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45949.664119560184</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45949.664119560184</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45949.664119560184</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45949.664119560184</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45949.664119560184</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45949.664119560184</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45949.664119560184</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45949.664119560184</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7" sqref="A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3" ca="1" si="0">IFERROR(NOW()-F2,"-")</f>
        <v>45949.664119560184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45949.664119560184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45949.664119560184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45949.664119560184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45949.664119560184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45949.664119560184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45949.664119560184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45949.664119560184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45949.664119560184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45949.664119560184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45949.664119560184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45949.664119560184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45949.664119560184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45949.664119560184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45949.664119560184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45949.664119560184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45949.664119560184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45949.664119560184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45949.664119560184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45949.664119560184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45949.664119560184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45949.664119560184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45949.664119560184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45949.664119560184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45949.664119560184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45949.664119560184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45949.664119560184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45949.664119560184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45949.664119560184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45949.664119560184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45949.664119560184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45949.664119560184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45949.664119560184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45949.664119560184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45949.664119560184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45949.664119560184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45949.664119560184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45949.664119560184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45949.664119560184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45949.664119560184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45949.664119560184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45949.664119560184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45949.664119560184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45949.664119560184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45949.664119560184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45949.664119560184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45949.664119560184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45949.664119560184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45949.664119560184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45949.664119560184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45949.664119560184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45949.664119560184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45949.664119560184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45949.664119560184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45949.664119560184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45949.664119560184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45949.664119560184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45949.664119560184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45949.664119560184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45949.664119560184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45949.664119560184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45949.664119560184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45949.664119560184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45949.664119560184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45949.664119560184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45949.664119560184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45949.664119560184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45949.664119560184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45949.664119560184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45949.664119560184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45949.664119560184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45949.664119560184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45949.664119560184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45949.664119560184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45949.664119560184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45949.664119560184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45949.664119560184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45949.664119560184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45949.664119560184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45949.664119560184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45949.664119560184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45949.664119560184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45949.664119560184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45949.664119560184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45949.664119560184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45949.664119560184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45949.664119560184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45949.664119560184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45949.664119560184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45949.664119560184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45949.664119560184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45949.664119560184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45949.664119560184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45949.664119560184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45949.664119560184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45949.664119560184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45949.664119560184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45949.664119560184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45949.664119560184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45949.664119560184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45949.664119560184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45949.664119560184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45949.664119560184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45949.664119560184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45949.664119560184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45949.664119560184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45949.664119560184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45949.664119560184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45949.664119560184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45949.664119560184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45949.664119560184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45949.664119560184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45949.664119560184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45949.664119560184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45949.664119560184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45949.664119560184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45949.664119560184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45949.664119560184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45949.664119560184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45949.664119560184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45949.664119560184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45949.664119560184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45949.664119560184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45949.664119560184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45949.664119560184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45949.664119560184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45949.664119560184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45949.664119560184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45949.664119560184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45949.664119560184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45949.664119560184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45949.664119560184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45949.664119560184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45949.664119560184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45949.664119560184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45949.664119560184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45949.664119560184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45949.664119560184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45949.664119560184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45949.664119560184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45949.664119560184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45949.664119560184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45949.664119560184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45949.664119560184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45949.664119560184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45949.664119560184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45949.664119560184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45949.664119560184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45949.664119560184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45949.664119560184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45949.664119560184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45949.664119560184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45949.664119560184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45949.664119560184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45949.664119560184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45949.664119560184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45949.664119560184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45949.664119560184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45949.664119560184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45949.664119560184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45949.664119560184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45949.664119560184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45949.664119560184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45949.664119560184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45949.664119560184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45949.664119560184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45949.664119560184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45949.664119560184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45949.664119560184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45949.664119560184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45949.664119560184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45949.664119560184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45949.664119560184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45949.664119560184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45949.664119560184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45949.664119560184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45949.664119560184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45949.664119560184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45949.664119560184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45949.664119560184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45949.664119560184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45949.664119560184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45949.664119560184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45949.664119560184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45949.664119560184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45949.664119560184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45949.664119560184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45949.664119560184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45949.664119560184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45949.664119560184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45949.664119560184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45949.664119560184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45949.664119560184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45949.664119560184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45949.664119560184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45949.664119560184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45949.664119560184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45949.664119560184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45949.664119560184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45949.664119560184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45949.664119560184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45949.664119560184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45949.664119560184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45949.664119560184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45949.664119560184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45949.664119560184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45949.664119560184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45949.664119560184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45949.664119560184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45949.664119560184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45949.664119560184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45949.664119560184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45949.664119560184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45949.664119560184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45949.664119560184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45949.664119560184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45949.664119560184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45949.664119560184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45949.664119560184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45949.664119560184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45949.664119560184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45949.664119560184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45949.664119560184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45949.664119560184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45949.664119560184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45949.664119560184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45949.664119560184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45949.664119560184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45949.664119560184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45949.664119560184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45949.664119560184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45949.664119560184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45949.664119560184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45949.664119560184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45949.664119560184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45949.664119560184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45949.664119560184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45949.664119560184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45949.664119560184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45949.664119560184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45949.664119560184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45949.664119560184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45949.664119560184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45949.664119560184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45949.664119560184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45949.664119560184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45949.664119560184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45949.664119560184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45949.664119560184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45949.664119560184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45949.664119560184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45949.664119560184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45949.664119560184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45949.664119560184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45949.664119560184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45949.664119560184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45949.664119560184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45949.664119560184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45949.664119560184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45949.664119560184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45949.664119560184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45949.664119560184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45949.664119560184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45949.664119560184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45949.664119560184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45949.664119560184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45949.664119560184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45949.664119560184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45949.664119560184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45949.664119560184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45949.664119560184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45949.664119560184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45949.664119560184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45949.664119560184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45949.664119560184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45949.664119560184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45949.664119560184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45949.664119560184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45949.664119560184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45949.664119560184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45949.664119560184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45949.664119560184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45949.664119560184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45949.664119560184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45949.664119560184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45949.664119560184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45949.664119560184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45949.664119560184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45949.664119560184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45949.664119560184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45949.664119560184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45949.664119560184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45949.664119560184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45949.664119560184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45949.664119560184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45949.664119560184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45949.664119560184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45949.664119560184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45949.664119560184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45949.664119560184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45949.664119560184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45949.664119560184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45949.664119560184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45949.664119560184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45949.664119560184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45949.664119560184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45949.664119560184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45949.664119560184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45949.664119560184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45949.664119560184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45949.664119560184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45949.664119560184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45949.664119560184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45949.664119560184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45949.664119560184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45949.664119560184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45949.664119560184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45949.664119560184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45949.664119560184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45949.664119560184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45949.664119560184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45949.664119560184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45949.664119560184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45949.664119560184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45949.664119560184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45949.664119560184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45949.664119560184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45949.664119560184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45949.664119560184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45949.664119560184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45949.664119560184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45949.664119560184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45949.664119560184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45949.664119560184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45949.664119560184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45949.664119560184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45949.664119560184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45949.664119560184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45949.664119560184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45949.664119560184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45949.664119560184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45949.664119560184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45949.664119560184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45949.664119560184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45949.664119560184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45949.664119560184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45949.664119560184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45949.664119560184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45949.664119560184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45949.664119560184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45949.664119560184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45949.664119560184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45949.664119560184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45949.664119560184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45949.664119560184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45949.664119560184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45949.664119560184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45949.664119560184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45949.664119560184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45949.664119560184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45949.664119560184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45949.664119560184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45949.664119560184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45949.664119560184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45949.664119560184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45949.664119560184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45949.664119560184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45949.664119560184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45949.664119560184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45949.664119560184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45949.664119560184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45949.664119560184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45949.664119560184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45949.664119560184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45949.664119560184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45949.664119560184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45949.664119560184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45949.664119560184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45949.664119560184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45949.664119560184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45949.664119560184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45949.664119560184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45949.664119560184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45949.664119560184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45949.664119560184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45949.664119560184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45949.664119560184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45949.664119560184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45949.664119560184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45949.664119560184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45949.664119560184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45949.664119560184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45949.664119560184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45949.664119560184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45949.664119560184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45949.664119560184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45949.664119560184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45949.664119560184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45949.664119560184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45949.664119560184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45949.664119560184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45949.664119560184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45949.664119560184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45949.664119560184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45949.664119560184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45949.664119560184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45949.664119560184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45949.664119560184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45949.664119560184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45949.664119560184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45949.664119560184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45949.664119560184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45949.664119560184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45949.664119560184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45949.664119560184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45949.664119560184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45949.664119560184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45949.664119560184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45949.664119560184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45949.664119560184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45949.664119560184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45949.664119560184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45949.664119560184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45949.664119560184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45949.664119560184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45949.664119560184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45949.664119560184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45949.664119560184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45949.664119560184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45949.664119560184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45949.664119560184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45949.664119560184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45949.664119560184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45949.664119560184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45949.664119560184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45949.664119560184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45949.664119560184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45949.664119560184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45949.664119560184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45949.664119560184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45949.664119560184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45949.664119560184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45949.664119560184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45949.664119560184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45949.664119560184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45949.664119560184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45949.664119560184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45949.664119560184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45949.664119560184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45949.664119560184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45949.664119560184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45949.664119560184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45949.664119560184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45949.664119560184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45949.664119560184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45949.664119560184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45949.664119560184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45949.664119560184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45949.664119560184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45949.664119560184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45949.664119560184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45949.664119560184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45949.664119560184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45949.664119560184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45949.664119560184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45949.664119560184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45949.664119560184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45949.664119560184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45949.664119560184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45949.664119560184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45949.664119560184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45949.664119560184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45949.664119560184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45949.664119560184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45949.664119560184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45949.664119560184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45949.664119560184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45949.664119560184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45949.664119560184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45949.664119560184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45949.664119560184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45949.664119560184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45949.664119560184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45949.664119560184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45949.664119560184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45949.664119560184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45949.664119560184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45949.664119560184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45949.664119560184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45949.664119560184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45949.664119560184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45949.664119560184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45949.664119560184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45949.664119560184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45949.664119560184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45949.664119560184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45949.664119560184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45949.664119560184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45949.664119560184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45949.664119560184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45949.664119560184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45949.664119560184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45949.664119560184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45949.664119560184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45949.664119560184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45949.664119560184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45949.664119560184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45949.664119560184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45949.664119560184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45949.664119560184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45949.664119560184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45949.664119560184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45949.664119560184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45949.664119560184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45949.664119560184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45949.664119560184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45949.664119560184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45949.664119560184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45949.664119560184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45949.664119560184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45949.664119560184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45949.664119560184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45949.664119560184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45949.664119560184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45949.664119560184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45949.664119560184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45949.664119560184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45949.664119560184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45949.664119560184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45949.664119560184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45949.664119560184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45949.664119560184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45949.664119560184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45949.664119560184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45949.664119560184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45949.664119560184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45949.664119560184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45949.664119560184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45949.664119560184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45949.664119560184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45949.664119560184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45949.664119560184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45949.664119560184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45949.664119560184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45949.664119560184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45949.664119560184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45949.664119560184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45949.664119560184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45949.664119560184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45949.664119560184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45949.664119560184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45949.664119560184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45949.664119560184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45949.664119560184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45949.664119560184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45949.664119560184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45949.664119560184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45949.664119560184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45949.664119560184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45949.664119560184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45949.664119560184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45949.664119560184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45949.664119560184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45949.664119560184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45949.664119560184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45949.664119560184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45949.664119560184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45949.664119560184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45949.664119560184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45949.664119560184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45949.664119560184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45949.664119560184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45949.664119560184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45949.664119560184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45949.664119560184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45949.664119560184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45949.664119560184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45949.664119560184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45949.664119560184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45949.664119560184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45949.664119560184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45949.664119560184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45949.664119560184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45949.664119560184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45949.664119560184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45949.664119560184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45949.664119560184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45949.664119560184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45949.664119560184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45949.664119560184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45949.664119560184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45949.664119560184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45949.664119560184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45949.664119560184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45949.664119560184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45949.664119560184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45949.664119560184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45949.664119560184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45949.664119560184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45949.664119560184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45949.664119560184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45949.664119560184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45949.664119560184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45949.664119560184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45949.664119560184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45949.664119560184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45949.664119560184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45949.664119560184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45949.664119560184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45949.664119560184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45949.664119560184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45949.664119560184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45949.664119560184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45949.664119560184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45949.664119560184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45949.664119560184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45949.664119560184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45949.664119560184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45949.664119560184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45949.664119560184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45949.664119560184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45949.664119560184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45949.664119560184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45949.664119560184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45949.664119560184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45949.664119560184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45949.664119560184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45949.664119560184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45949.664119560184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45949.664119560184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45949.664119560184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45949.664119560184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45949.664119560184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45949.664119560184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45949.664119560184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45949.664119560184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45949.664119560184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45949.664119560184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45949.664119560184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45949.664119560184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45949.664119560184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45949.664119560184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45949.664119560184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45949.664119560184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45949.664119560184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45949.664119560184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45949.664119560184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45949.664119560184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45949.664119560184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45949.664119560184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45949.664119560184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45949.664119560184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45949.664119560184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45949.664119560184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45949.664119560184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45949.664119560184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45949.664119560184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45949.664119560184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45949.664119560184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45949.664119560184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45949.664119560184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45949.664119560184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45949.664119560184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45949.664119560184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45949.664119560184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45949.664119560184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45949.664119560184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45949.664119560184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45949.664119560184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45949.664119560184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45949.664119560184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45949.664119560184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45949.664119560184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45949.664119560184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45949.664119560184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45949.664119560184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45949.664119560184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45949.664119560184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45949.664119560184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45949.664119560184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45949.664119560184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45949.664119560184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45949.664119560184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45949.664119560184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45949.664119560184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45949.664119560184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45949.664119560184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45949.664119560184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45949.664119560184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45949.664119560184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45949.664119560184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45949.664119560184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45949.664119560184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45949.664119560184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45949.664119560184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45949.664119560184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45949.664119560184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45949.664119560184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45949.664119560184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45949.664119560184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45949.664119560184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45949.664119560184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45949.664119560184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45949.664119560184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45949.664119560184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45949.664119560184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45949.664119560184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45949.664119560184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45949.664119560184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45949.664119560184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45949.664119560184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45949.664119560184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45949.664119560184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45949.664119560184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45949.664119560184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45949.664119560184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45949.664119560184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45949.664119560184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45949.664119560184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45949.664119560184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45949.664119560184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45949.664119560184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45949.664119560184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45949.664119560184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45949.664119560184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45949.664119560184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45949.664119560184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45949.664119560184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45949.664119560184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45949.664119560184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45949.664119560184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45949.664119560184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45949.664119560184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45949.664119560184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45949.664119560184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45949.664119560184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45949.664119560184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45949.664119560184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45949.664119560184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45949.664119560184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45949.664119560184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45949.664119560184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45949.664119560184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45949.664119560184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45949.664119560184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45949.664119560184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45949.664119560184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45949.664119560184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45949.664119560184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45949.664119560184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45949.664119560184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45949.664119560184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45949.664119560184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45949.664119560184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45949.664119560184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45949.664119560184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45949.664119560184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45949.664119560184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45949.664119560184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45949.664119560184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45949.664119560184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45949.664119560184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45949.664119560184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45949.664119560184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45949.664119560184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45949.664119560184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45949.664119560184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45949.664119560184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45949.664119560184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45949.664119560184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45949.664119560184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45949.664119560184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45949.664119560184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45949.664119560184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45949.664119560184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45949.664119560184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45949.664119560184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45949.664119560184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45949.664119560184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45949.664119560184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45949.664119560184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45949.664119560184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45949.664119560184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45949.664119560184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45949.664119560184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45949.664119560184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45949.664119560184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45949.664119560184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45949.664119560184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45949.664119560184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45949.664119560184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45949.664119560184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45949.664119560184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45949.664119560184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45949.664119560184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45949.664119560184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45949.664119560184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45949.664119560184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45949.664119560184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45949.664119560184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45949.664119560184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45949.664119560184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45949.664119560184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45949.664119560184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45949.664119560184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45949.664119560184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45949.664119560184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45949.664119560184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45949.664119560184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45949.664119560184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45949.664119560184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45949.664119560184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45949.664119560184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45949.664119560184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45949.664119560184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45949.664119560184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45949.664119560184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45949.664119560184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45949.664119560184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45949.664119560184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45949.664119560184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45949.664119560184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45949.664119560184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45949.664119560184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45949.664119560184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45949.664119560184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45949.664119560184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45949.664119560184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45949.664119560184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45949.664119560184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45949.664119560184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45949.664119560184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45949.664119560184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45949.664119560184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45949.664119560184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45949.664119560184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45949.664119560184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45949.664119560184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45949.664119560184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45949.664119560184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45949.664119560184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45949.664119560184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45949.664119560184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45949.664119560184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45949.664119560184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45949.664119560184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45949.664119560184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45949.664119560184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45949.664119560184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45949.664119560184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45949.664119560184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45949.664119560184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45949.664119560184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45949.664119560184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45949.664119560184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45949.664119560184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45949.664119560184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45949.664119560184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45949.664119560184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45949.664119560184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45949.664119560184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45949.664119560184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45949.664119560184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45949.664119560184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45949.664119560184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45949.664119560184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45949.664119560184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45949.664119560184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45949.664119560184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45949.664119560184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45949.664119560184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45949.664119560184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45949.664119560184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45949.664119560184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45949.664119560184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45949.664119560184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45949.664119560184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45949.664119560184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45949.664119560184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45949.664119560184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45949.664119560184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45949.664119560184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45949.664119560184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45949.664119560184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45949.664119560184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45949.664119560184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45949.664119560184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45949.664119560184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45949.664119560184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45949.664119560184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45949.664119560184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45949.664119560184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45949.664119560184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45949.664119560184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45949.664119560184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45949.664119560184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45949.664119560184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45949.664119560184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45949.664119560184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45949.664119560184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45949.664119560184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45949.664119560184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45949.664119560184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45949.664119560184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45949.664119560184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45949.664119560184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45949.664119560184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45949.664119560184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45949.664119560184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45949.664119560184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45949.664119560184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45949.664119560184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45949.664119560184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45949.664119560184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45949.664119560184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45949.664119560184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45949.664119560184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45949.664119560184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45949.664119560184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45949.664119560184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45949.664119560184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45949.664119560184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45949.664119560184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45949.664119560184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45949.664119560184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45949.664119560184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45949.664119560184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45949.664119560184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45949.664119560184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45949.664119560184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45949.664119560184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45949.664119560184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45949.664119560184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45949.664119560184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45949.664119560184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45949.664119560184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45949.664119560184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45949.664119560184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45949.664119560184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45949.664119560184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45949.664119560184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45949.664119560184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45949.664119560184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45949.664119560184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45949.664119560184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45949.664119560184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45949.664119560184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45949.664119560184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45949.664119560184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45949.664119560184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45949.664119560184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45949.664119560184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45949.664119560184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45949.664119560184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45949.664119560184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45949.664119560184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45949.664119560184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45949.664119560184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45949.664119560184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45949.664119560184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45949.664119560184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45949.664119560184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45949.664119560184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45949.664119560184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45949.664119560184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45949.664119560184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45949.664119560184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45949.664119560184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45949.664119560184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45949.664119560184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45949.664119560184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45949.664119560184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45949.664119560184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45949.664119560184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45949.664119560184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45949.664119560184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45949.664119560184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45949.664119560184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45949.664119560184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45949.664119560184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45949.664119560184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45949.664119560184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45949.664119560184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45949.664119560184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45949.664119560184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45949.664119560184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45949.664119560184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45949.664119560184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45949.664119560184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45949.664119560184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45949.664119560184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45949.664119560184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45949.664119560184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45949.664119560184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45949.664119560184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45949.664119560184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45949.664119560184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45949.664119560184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45949.664119560184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45949.664119560184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45949.664119560184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45949.664119560184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45949.664119560184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45949.664119560184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45949.664119560184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45949.664119560184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45949.664119560184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45949.664119560184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45949.664119560184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45949.664119560184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45949.664119560184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45949.664119560184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45949.664119560184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45949.664119560184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45949.664119560184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45949.664119560184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45949.664119560184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45949.664119560184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45949.664119560184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45949.664119560184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45949.664119560184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45949.664119560184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45949.664119560184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45949.664119560184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45949.664119560184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45949.664119560184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45949.664119560184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45949.664119560184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45949.664119560184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45949.664119560184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45949.664119560184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45949.664119560184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45949.664119560184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45949.664119560184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45949.664119560184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45949.664119560184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45949.664119560184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45949.664119560184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45949.664119560184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45949.664119560184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45949.664119560184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45949.664119560184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45949.664119560184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45949.664119560184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45949.664119560184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45949.664119560184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45949.664119560184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45949.664119560184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45949.664119560184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45949.664119560184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45949.664119560184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45949.664119560184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45949.664119560184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45949.664119560184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45949.664119560184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45949.664119560184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45949.664119560184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45949.664119560184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45949.664119560184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45949.664119560184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45949.664119560184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45949.664119560184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45949.664119560184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45949.664119560184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45949.664119560184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45949.664119560184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45949.664119560184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45949.664119560184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45949.664119560184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45949.664119560184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45949.664119560184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45949.664119560184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45949.664119560184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45949.664119560184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45949.664119560184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45949.664119560184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45949.664119560184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45949.664119560184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45949.664119560184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45949.664119560184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45949.664119560184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45949.664119560184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45949.664119560184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45949.664119560184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45949.664119560184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45949.664119560184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45949.664119560184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45949.664119560184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45949.664119560184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45949.664119560184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45949.664119560184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45949.664119560184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45949.664119560184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45949.664119560184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45949.664119560184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45949.664119560184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45949.664119560184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45949.664119560184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45949.664119560184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45949.664119560184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45949.664119560184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45949.664119560184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45949.664119560184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45949.664119560184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45949.664119560184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45949.664119560184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45949.664119560184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45949.664119560184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45949.664119560184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45949.664119560184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45949.664119560184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45949.664119560184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45949.664119560184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45949.664119560184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45949.664119560184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45949.664119560184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45949.664119560184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45949.664119560184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45949.664119560184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45949.664119560184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45949.664119560184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45949.664119560184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45949.664119560184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45949.664119560184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45949.664119560184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45949.664119560184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45949.664119560184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45949.664119560184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45949.664119560184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45949.664119560184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45949.664119560184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45949.664119560184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45949.664119560184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45949.664119560184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45949.664119560184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45949.664119560184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45949.664119560184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45949.664119560184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45949.664119560184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45949.664119560184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45949.664119560184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45949.664119560184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45949.664119560184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45949.664119560184</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45949.664119560184</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9"/>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246.183401967588</v>
      </c>
      <c r="H2" s="101">
        <v>45703.474768518521</v>
      </c>
      <c r="I2" s="98" t="str">
        <f>IFERROR(VLOOKUP(D2,DB!A:F,6,0),"")</f>
        <v>SCECO</v>
      </c>
      <c r="J2" s="98" t="str">
        <f>IFERROR(VLOOKUP(D2,DB!A:G,7,0),"")</f>
        <v>Dead</v>
      </c>
      <c r="K2" s="103" t="s">
        <v>39057</v>
      </c>
      <c r="L2" s="95" t="str">
        <f>IFERROR(VLOOKUP(D2,DB!A:I,9,0),"")</f>
        <v>Latis</v>
      </c>
    </row>
    <row r="3" spans="1:16" ht="15" customHeight="1">
      <c r="A3" s="121" t="s">
        <v>39058</v>
      </c>
      <c r="B3" s="121" t="str">
        <f>IFERROR(VLOOKUP(D3,DB!A:K,11,0),"")</f>
        <v>R4</v>
      </c>
      <c r="C3" s="122">
        <v>1</v>
      </c>
      <c r="D3" s="123" t="s">
        <v>37283</v>
      </c>
      <c r="E3" s="100" t="s">
        <v>38964</v>
      </c>
      <c r="F3" s="125">
        <v>45949.602303240739</v>
      </c>
      <c r="G3" s="126">
        <f ca="1">IFERROR(NOW()-F3,"")</f>
        <v>6.181631944491528E-2</v>
      </c>
      <c r="H3" s="125">
        <v>45949.596585648149</v>
      </c>
      <c r="I3" s="121" t="str">
        <f>IFERROR(VLOOKUP(D3,DB!A:F,6,0),"")</f>
        <v>Generator-SG</v>
      </c>
      <c r="J3" s="121" t="str">
        <f>IFERROR(VLOOKUP(D3,DB!A:G,7,0),"")</f>
        <v>Dead</v>
      </c>
      <c r="K3" s="127" t="s">
        <v>39059</v>
      </c>
      <c r="L3" s="123" t="str">
        <f>IFERROR(VLOOKUP(D3,DB!A:I,9,0),"")</f>
        <v>Latis</v>
      </c>
    </row>
    <row r="4" spans="1:16" ht="15" customHeight="1">
      <c r="A4" s="121" t="s">
        <v>39060</v>
      </c>
      <c r="B4" s="121" t="str">
        <f>IFERROR(VLOOKUP(D4,DB!A:K,11,0),"")</f>
        <v>R4</v>
      </c>
      <c r="C4" s="122">
        <v>1</v>
      </c>
      <c r="D4" s="123" t="s">
        <v>37263</v>
      </c>
      <c r="E4" s="100" t="s">
        <v>38964</v>
      </c>
      <c r="F4" s="125">
        <v>45949.649988425925</v>
      </c>
      <c r="G4" s="126">
        <f ca="1">IFERROR(NOW()-F4,"")</f>
        <v>1.4131134259514511E-2</v>
      </c>
      <c r="H4" s="125">
        <v>45949.635243055556</v>
      </c>
      <c r="I4" s="121" t="str">
        <f>IFERROR(VLOOKUP(D4,DB!A:F,6,0),"")</f>
        <v>SCECO</v>
      </c>
      <c r="J4" s="121" t="str">
        <f>IFERROR(VLOOKUP(D4,DB!A:G,7,0),"")</f>
        <v>Dead</v>
      </c>
      <c r="K4" s="127" t="s">
        <v>39061</v>
      </c>
      <c r="L4" s="123" t="str">
        <f>IFERROR(VLOOKUP(D4,DB!A:I,9,0),"")</f>
        <v>Latis</v>
      </c>
    </row>
    <row r="5" spans="1:16" ht="15" customHeight="1">
      <c r="A5" s="121"/>
      <c r="B5" s="121" t="str">
        <f>IFERROR(VLOOKUP(D5,DB!A:K,11,0),"")</f>
        <v/>
      </c>
      <c r="C5" s="122"/>
      <c r="D5" s="123"/>
      <c r="E5" s="100"/>
      <c r="F5" s="125"/>
      <c r="G5" s="126">
        <f ca="1">IFERROR(NOW()-F5,"")</f>
        <v>45949.664119560184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45949.664119560184</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45949.664119560184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45949.664119560184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45949.664119560184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45949.664119560184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45949.664119560184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45949.664119560184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45949.664119560184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45949.664119560184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45949.664119560184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45949.664119560184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45949.664119560184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45949.664119560184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45949.664119560184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45949.664119560184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45949.664119560184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45949.664119560184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45949.664119560184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45949.664119560184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45949.664119560184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45949.664119560184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45949.664119560184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45949.664119560184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45949.664119560184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45949.664119560184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45949.664119560184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45949.664119560184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45949.664119560184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45949.664119560184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45949.664119560184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45949.664119560184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45949.664119560184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45949.664119560184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45949.664119560184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45949.664119560184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45949.664119560184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45949.664119560184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45949.664119560184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45949.664119560184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45949.664119560184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45949.664119560184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45949.664119560184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45949.664119560184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45949.664119560184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45949.664119560184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45949.664119560184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45949.664119560184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45949.664119560184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45949.664119560184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45949.664119560184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45949.664119560184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45949.664119560184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45949.664119560184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45949.664119560184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45949.664119560184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45949.664119560184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45949.664119560184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45949.664119560184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45949.664119560184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45949.664119560184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45949.664119560184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45949.664119560184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45949.664119560184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45949.664119560184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45949.664119560184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45949.664119560184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45949.664119560184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45949.664119560184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45949.664119560184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45949.664119560184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45949.664119560184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45949.664119560184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45949.664119560184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45949.664119560184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45949.664119560184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45949.664119560184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45949.664119560184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45949.664119560184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45949.664119560184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45949.664119560184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45949.664119560184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45949.664119560184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45949.664119560184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45949.664119560184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45949.664119560184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45949.664119560184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45949.664119560184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45949.664119560184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45949.664119560184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45949.664119560184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45949.664119560184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45949.664119560184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45949.664119560184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45949.664119560184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45949.664119560184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45949.664119560184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45949.664119560184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45949.664119560184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45949.664119560184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45949.664119560184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45949.664119560184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45949.664119560184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45949.664119560184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45949.664119560184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45949.664119560184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45949.664119560184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45949.664119560184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45949.664119560184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45949.664119560184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45949.664119560184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45949.664119560184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45949.664119560184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45949.664119560184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45949.664119560184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45949.664119560184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45949.664119560184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45949.664119560184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45949.664119560184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45949.664119560184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45949.664119560184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45949.664119560184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45949.664119560184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45949.664119560184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45949.664119560184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45949.664119560184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45949.664119560184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45949.664119560184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45949.664119560184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45949.664119560184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45949.664119560184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45949.664119560184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45949.664119560184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45949.664119560184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45949.664119560184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45949.664119560184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45949.664119560184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45949.664119560184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45949.664119560184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45949.664119560184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45949.664119560184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45949.664119560184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45949.664119560184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45949.664119560184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45949.664119560184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45949.664119560184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45949.664119560184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45949.664119560184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45949.664119560184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45949.664119560184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45949.664119560184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45949.664119560184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45949.664119560184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45949.664119560184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45949.664119560184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45949.664119560184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45949.664119560184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45949.664119560184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45949.664119560184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45949.664119560184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45949.664119560184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45949.664119560184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45949.664119560184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45949.664119560184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45949.664119560184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45949.664119560184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45949.664119560184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45949.664119560184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45949.664119560184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45949.664119560184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45949.664119560184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45949.664119560184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45949.664119560184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45949.664119560184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45949.664119560184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45949.664119560184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45949.664119560184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45949.664119560184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45949.664119560184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45949.664119560184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45949.664119560184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45949.664119560184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45949.664119560184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45949.664119560184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45949.664119560184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45949.664119560184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45949.664119560184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45949.664119560184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45949.664119560184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45949.664119560184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45949.664119560184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45949.664119560184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45949.664119560184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45949.664119560184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45949.664119560184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45949.664119560184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45949.664119560184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45949.664119560184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45949.664119560184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45949.664119560184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45949.664119560184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45949.664119560184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45949.664119560184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45949.664119560184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45949.664119560184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45949.664119560184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45949.664119560184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45949.664119560184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45949.664119560184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45949.664119560184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45949.664119560184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45949.664119560184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45949.664119560184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45949.664119560184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45949.664119560184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45949.664119560184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45949.664119560184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45949.664119560184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45949.664119560184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45949.664119560184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45949.664119560184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45949.664119560184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45949.664119560184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45949.664119560184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45949.664119560184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45949.664119560184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45949.664119560184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45949.664119560184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45949.664119560184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45949.664119560184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45949.664119560184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45949.664119560184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45949.664119560184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45949.664119560184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45949.664119560184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45949.664119560184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45949.664119560184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45949.664119560184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45949.664119560184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45949.664119560184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45949.664119560184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45949.664119560184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45949.664119560184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45949.664119560184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45949.664119560184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45949.664119560184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45949.664119560184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45949.664119560184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45949.664119560184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45949.664119560184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45949.664119560184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45949.664119560184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45949.664119560184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45949.664119560184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45949.664119560184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45949.664119560184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45949.664119560184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45949.664119560184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45949.664119560184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45949.664119560184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45949.664119560184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45949.664119560184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45949.664119560184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45949.664119560184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45949.664119560184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45949.664119560184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45949.664119560184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45949.664119560184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45949.664119560184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45949.664119560184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45949.664119560184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45949.664119560184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45949.664119560184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45949.664119560184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45949.664119560184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45949.664119560184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45949.664119560184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45949.664119560184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45949.664119560184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45949.664119560184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45949.664119560184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45949.664119560184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45949.664119560184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45949.664119560184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45949.664119560184</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45949.664119560184</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45949.664119560184</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45949.664119560184</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45949.664119560184</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45949.664119560184</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45949.664119560184</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45949.664119560184</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45949.664119560184</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45949.664119560184</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45949.664119560184</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45949.664119560184</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45949.664119560184</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45949.664119560184</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45949.664119560184</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45949.664119560184</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45949.664119560184</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45949.664119560184</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45949.664119560184</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45949.664119560184</v>
      </c>
      <c r="H308" s="125"/>
      <c r="I308" s="121" t="str">
        <f>IFERROR(VLOOKUP(D308,DB!A:F,6,0),"")</f>
        <v/>
      </c>
      <c r="J308" s="121" t="str">
        <f>IFERROR(VLOOKUP(D308,DB!A:G,7,0),"")</f>
        <v/>
      </c>
      <c r="K308" s="127"/>
      <c r="L308" s="123" t="str">
        <f>IFERROR(VLOOKUP(D308,DB!A:I,9,0),"")</f>
        <v/>
      </c>
    </row>
    <row r="309" spans="1:12" ht="15" customHeight="1">
      <c r="A309" s="128"/>
      <c r="B309" s="128" t="str">
        <f>IFERROR(VLOOKUP(D309,DB!A:K,11,0),"")</f>
        <v/>
      </c>
      <c r="C309" s="129"/>
      <c r="D309" s="130"/>
      <c r="E309" s="131"/>
      <c r="F309" s="132"/>
      <c r="G309" s="133">
        <f ca="1">IFERROR(NOW()-F309,"")</f>
        <v>45949.664119560184</v>
      </c>
      <c r="H309" s="132"/>
      <c r="I309" s="128" t="str">
        <f>IFERROR(VLOOKUP(D309,DB!A:F,6,0),"")</f>
        <v/>
      </c>
      <c r="J309" s="128" t="str">
        <f>IFERROR(VLOOKUP(D309,DB!A:G,7,0),"")</f>
        <v/>
      </c>
      <c r="K309" s="134"/>
      <c r="L309" s="130" t="str">
        <f>IFERROR(VLOOKUP(D309,DB!A:I,9,0),"")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39062</v>
      </c>
      <c r="B2" s="37" t="str">
        <f>IFERROR(VLOOKUP(D2,DB!A:K,11,0),"")</f>
        <v>R5</v>
      </c>
      <c r="C2" s="37">
        <v>3</v>
      </c>
      <c r="D2" s="120" t="s">
        <v>36000</v>
      </c>
      <c r="E2" s="37" t="s">
        <v>38964</v>
      </c>
      <c r="F2" s="38">
        <v>45891.832060185188</v>
      </c>
      <c r="G2" s="150">
        <f ca="1">IFERROR(NOW()-F2,"")</f>
        <v>57.832059374995879</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39045</v>
      </c>
      <c r="F3" s="38">
        <v>45926.188877314817</v>
      </c>
      <c r="G3" s="150">
        <f t="shared" ref="G3" ca="1" si="0">IFERROR(NOW()-F3,"")</f>
        <v>23.475242245367554</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4.8925454861091566</v>
      </c>
      <c r="H4" s="38">
        <v>45944.676192129627</v>
      </c>
      <c r="I4" s="37" t="str">
        <f>IFERROR(VLOOKUP(D4,DB!A:F,6,0),"")</f>
        <v>SCECO</v>
      </c>
      <c r="J4" s="37" t="str">
        <f>IFERROR(VLOOKUP(D4,DB!A:G,7,0),"")</f>
        <v>Dead</v>
      </c>
      <c r="K4" s="37" t="s">
        <v>39067</v>
      </c>
      <c r="L4" s="37" t="str">
        <f>IFERROR(VLOOKUP(D4,DB!A:I,9,0),"")</f>
        <v>Latis</v>
      </c>
    </row>
    <row r="5" spans="1:13" ht="45.75">
      <c r="A5" s="163" t="s">
        <v>39068</v>
      </c>
      <c r="B5" s="163" t="str">
        <f>IFERROR(VLOOKUP(D5,DB!A:K,11,0),"")</f>
        <v>R5</v>
      </c>
      <c r="C5" s="163">
        <v>1</v>
      </c>
      <c r="D5" s="163" t="s">
        <v>34747</v>
      </c>
      <c r="E5" s="163" t="s">
        <v>39045</v>
      </c>
      <c r="F5" s="164">
        <v>45948.661111111112</v>
      </c>
      <c r="G5" s="165">
        <f ca="1">IFERROR(NOW()-F5,"")</f>
        <v>1.0030084490717854</v>
      </c>
      <c r="H5" s="164">
        <v>45948.661111111112</v>
      </c>
      <c r="I5" s="163" t="str">
        <f>IFERROR(VLOOKUP(D5,DB!A:F,6,0),"")</f>
        <v>SCECO</v>
      </c>
      <c r="J5" s="163" t="str">
        <f>IFERROR(VLOOKUP(D5,DB!A:G,7,0),"")</f>
        <v>Dead</v>
      </c>
      <c r="K5" s="163" t="s">
        <v>39069</v>
      </c>
      <c r="L5" s="163" t="str">
        <f>IFERROR(VLOOKUP(D5,DB!A:I,9,0),"")</f>
        <v>Latis</v>
      </c>
    </row>
    <row r="6" spans="1:13" ht="15">
      <c r="A6" s="163"/>
      <c r="B6" s="163" t="str">
        <f>IFERROR(VLOOKUP(D6,DB!A:K,11,0),"")</f>
        <v/>
      </c>
      <c r="C6" s="163"/>
      <c r="D6" s="163"/>
      <c r="E6" s="163"/>
      <c r="F6" s="164"/>
      <c r="G6" s="165">
        <f ca="1">IFERROR(NOW()-F6,"")</f>
        <v>45949.664119560184</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45949.664119560184</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45949.664119560184</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45949.664119560184</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45949.664119560184</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45949.664119560184</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45949.664119560184</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45949.664119560184</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45949.664119560184</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45949.664119560184</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45949.664119560184</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45949.664119560184</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45949.664119560184</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45949.664119560184</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45949.664119560184</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45949.664119560184</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45949.664119560184</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45949.664119560184</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45949.664119560184</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45949.664119560184</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45949.664119560184</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45949.664119560184</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45949.664119560184</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45949.664119560184</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45949.664119560184</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45949.664119560184</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45949.664119560184</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45949.664119560184</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45949.664119560184</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45949.664119560184</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45949.664119560184</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45949.664119560184</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45949.664119560184</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45949.664119560184</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45949.664119560184</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45949.664119560184</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45949.664119560184</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45949.664119560184</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45949.664119560184</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45949.664119560184</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45949.664119560184</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45949.664119560184</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45949.664119560184</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45949.664119560184</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45949.664119560184</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45949.664119560184</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45949.664119560184</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45949.664119560184</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45949.664119560184</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45949.664119560184</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45949.664119560184</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45949.664119560184</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45949.664119560184</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45949.664119560184</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45949.664119560184</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45949.664119560184</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45949.664119560184</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45949.664119560184</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45949.664119560184</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45949.664119560184</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45949.664119560184</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45949.664119560184</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45949.664119560184</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45949.664119560184</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45949.664119560184</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45949.664119560184</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45949.664119560184</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45949.664119560184</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45949.664119560184</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45949.664119560184</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45949.664119560184</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45949.664119560184</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45949.664119560184</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45949.664119560184</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45949.664119560184</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45949.664119560184</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45949.664119560184</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45949.664119560184</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45949.664119560184</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45949.664119560184</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45949.664119560184</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45949.664119560184</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45949.664119560184</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45949.664119560184</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45949.664119560184</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45949.664119560184</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45949.664119560184</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45949.664119560184</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45949.664119560184</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45949.664119560184</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45949.664119560184</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45949.664119560184</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45949.664119560184</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45949.664119560184</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45949.664119560184</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45949.664119560184</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45949.664119560184</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45949.664119560184</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45949.664119560184</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45949.664119560184</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45949.664119560184</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45949.664119560184</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45949.664119560184</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45949.664119560184</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45949.664119560184</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45949.664119560184</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45949.664119560184</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45949.664119560184</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45949.664119560184</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45949.664119560184</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45949.664119560184</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45949.664119560184</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45949.664119560184</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45949.664119560184</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45949.664119560184</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45949.664119560184</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45949.664119560184</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45949.664119560184</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45949.664119560184</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45949.664119560184</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45949.664119560184</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45949.664119560184</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45949.664119560184</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45949.664119560184</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45949.664119560184</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45949.664119560184</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45949.664119560184</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45949.664119560184</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45949.664119560184</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45949.664119560184</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45949.664119560184</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45949.664119560184</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45949.664119560184</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45949.664119560184</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45949.664119560184</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45949.664119560184</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45949.664119560184</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45949.664119560184</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45949.664119560184</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45949.664119560184</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45949.664119560184</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45949.664119560184</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45949.664119560184</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45949.664119560184</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45949.664119560184</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45949.664119560184</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45949.664119560184</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45949.664119560184</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45949.664119560184</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45949.664119560184</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45949.664119560184</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45949.664119560184</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45949.664119560184</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45949.664119560184</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45949.664119560184</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45949.664119560184</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45949.664119560184</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45949.664119560184</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45949.664119560184</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45949.664119560184</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45949.664119560184</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45949.664119560184</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45949.664119560184</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45949.664119560184</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45949.664119560184</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45949.664119560184</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45949.664119560184</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45949.664119560184</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45949.664119560184</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45949.664119560184</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45949.664119560184</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45949.664119560184</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45949.664119560184</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45949.664119560184</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45949.664119560184</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45949.664119560184</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45949.664119560184</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45949.664119560184</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45949.664119560184</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45949.664119560184</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45949.664119560184</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45949.664119560184</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45949.664119560184</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45949.664119560184</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45949.664119560184</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45949.664119560184</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45949.664119560184</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45949.664119560184</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45949.664119560184</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45949.664119560184</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45949.664119560184</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45949.664119560184</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45949.664119560184</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45949.664119560184</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45949.664119560184</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45949.664119560184</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45949.664119560184</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45949.664119560184</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45949.664119560184</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45949.664119560184</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45949.664119560184</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45949.664119560184</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45949.664119560184</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45949.664119560184</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45949.664119560184</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45949.664119560184</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45949.664119560184</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45949.664119560184</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45949.664119560184</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45949.664119560184</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45949.664119560184</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45949.664119560184</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45949.664119560184</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45949.664119560184</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45949.664119560184</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45949.664119560184</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45949.664119560184</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45949.664119560184</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45949.664119560184</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45949.664119560184</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45949.664119560184</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45949.664119560184</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45949.664119560184</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45949.664119560184</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45949.664119560184</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45949.664119560184</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45949.664119560184</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45949.664119560184</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45949.664119560184</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45949.664119560184</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45949.664119560184</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45949.664119560184</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45949.664119560184</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45949.664119560184</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45949.664119560184</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45949.664119560184</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45949.664119560184</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45949.664119560184</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45949.664119560184</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45949.664119560184</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45949.664119560184</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45949.664119560184</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45949.664119560184</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45949.664119560184</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45949.664119560184</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45949.664119560184</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45949.664119560184</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45949.664119560184</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45949.664119560184</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45949.664119560184</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45949.664119560184</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45949.664119560184</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45949.664119560184</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45949.664119560184</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45949.664119560184</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45949.664119560184</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45949.664119560184</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45949.664119560184</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45949.664119560184</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45949.664119560184</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45949.664119560184</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45949.664119560184</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45949.664119560184</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45949.664119560184</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45949.664119560184</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45949.664119560184</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45949.664119560184</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45949.664119560184</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45949.664119560184</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45949.664119560184</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45949.664119560184</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45949.664119560184</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45949.664119560184</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45949.664119560184</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45949.664119560184</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45949.664119560184</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45949.664119560184</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45949.664119560184</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45949.664119560184</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45949.664119560184</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45949.664119560184</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45949.664119560184</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45949.664119560184</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45949.664119560184</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45949.664119560184</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45949.664119560184</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45949.664119560184</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45949.664119560184</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45949.664119560184</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45949.664119560184</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45949.664119560184</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45949.664119560184</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45949.664119560184</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45949.664119560184</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45949.664119560184</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45949.664119560184</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45949.664119560184</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45949.664119560184</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45949.664119560184</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45949.664119560184</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45949.664119560184</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45949.664119560184</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45949.664119560184</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45949.664119560184</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45949.664119560184</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45949.664119560184</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45949.664119560184</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45949.664119560184</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45949.664119560184</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45949.664119560184</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45949.664119560184</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45949.664119560184</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45949.664119560184</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45949.664119560184</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45949.664119560184</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45949.664119560184</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45949.664119560184</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45949.664119560184</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45949.664119560184</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45949.664119560184</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45949.664119560184</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45949.664119560184</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45949.664119560184</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45949.664119560184</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45949.664119560184</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45949.664119560184</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45949.664119560184</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45949.664119560184</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45949.664119560184</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45949.664119560184</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45949.664119560184</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45949.664119560184</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45949.664119560184</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45949.664119560184</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45949.664119560184</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45949.664119560184</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45949.664119560184</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45949.664119560184</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45949.664119560184</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45949.664119560184</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45949.664119560184</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45949.664119560184</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45949.664119560184</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45949.664119560184</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45949.664119560184</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45949.664119560184</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45949.664119560184</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45949.664119560184</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45949.664119560184</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45949.664119560184</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45949.664119560184</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45949.664119560184</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45949.664119560184</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45949.664119560184</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45949.664119560184</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45949.664119560184</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45949.664119560184</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45949.664119560184</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45949.664119560184</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45949.664119560184</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45949.664119560184</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45949.664119560184</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45949.664119560184</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45949.664119560184</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45949.664119560184</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45949.664119560184</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45949.664119560184</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45949.664119560184</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45949.664119560184</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45949.664119560184</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45949.664119560184</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45949.664119560184</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45949.664119560184</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45949.664119560184</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45949.664119560184</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45949.664119560184</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45949.664119560184</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45949.664119560184</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45949.664119560184</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45949.664119560184</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45949.664119560184</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45949.664119560184</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45949.664119560184</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45949.664119560184</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45949.664119560184</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45949.664119560184</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45949.664119560184</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45949.664119560184</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45949.664119560184</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45949.664119560184</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45949.664119560184</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45949.664119560184</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45949.664119560184</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45949.664119560184</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45949.664119560184</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45949.664119560184</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45949.664119560184</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45949.664119560184</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45949.664119560184</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45949.664119560184</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45949.664119560184</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45949.664119560184</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45949.664119560184</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45949.664119560184</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45949.664119560184</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45949.664119560184</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45949.664119560184</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45949.664119560184</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45949.664119560184</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45949.664119560184</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45949.664119560184</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45949.664119560184</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45949.664119560184</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45949.664119560184</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45949.664119560184</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45949.664119560184</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45949.664119560184</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45949.664119560184</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45949.664119560184</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45949.664119560184</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45949.664119560184</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45949.664119560184</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45949.664119560184</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45949.664119560184</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45949.664119560184</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45949.664119560184</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45949.664119560184</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45949.664119560184</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45949.664119560184</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45949.664119560184</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45949.664119560184</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45949.664119560184</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45949.664119560184</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45949.664119560184</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45949.664119560184</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45949.664119560184</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45949.664119560184</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45949.664119560184</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45949.664119560184</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45949.664119560184</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45949.664119560184</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45949.664119560184</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45949.664119560184</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45949.664119560184</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45949.664119560184</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45949.664119560184</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45949.664119560184</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45949.664119560184</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45949.664119560184</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45949.664119560184</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45949.664119560184</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45949.664119560184</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45949.664119560184</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45949.664119560184</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45949.664119560184</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45949.664119560184</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45949.664119560184</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45949.664119560184</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45949.664119560184</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45949.664119560184</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45949.664119560184</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45949.664119560184</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45949.664119560184</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45949.664119560184</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45949.664119560184</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45949.664119560184</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45949.664119560184</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45949.664119560184</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45949.664119560184</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45949.664119560184</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45949.664119560184</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45949.664119560184</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45949.664119560184</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45949.664119560184</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45949.664119560184</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45949.664119560184</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45949.664119560184</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45949.664119560184</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45949.664119560184</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45949.664119560184</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45949.664119560184</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45949.664119560184</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45949.664119560184</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45949.664119560184</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45949.664119560184</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45949.664119560184</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45949.664119560184</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45949.664119560184</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45949.664119560184</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45949.664119560184</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45949.664119560184</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45949.664119560184</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45949.664119560184</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45949.664119560184</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45949.664119560184</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45949.664119560184</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45949.664119560184</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45949.664119560184</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45949.664119560184</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45949.664119560184</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45949.664119560184</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45949.664119560184</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45949.664119560184</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45949.664119560184</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45949.664119560184</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45949.664119560184</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45949.664119560184</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45949.664119560184</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45949.664119560184</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45949.664119560184</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45949.664119560184</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45949.664119560184</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45949.664119560184</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45949.664119560184</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45949.664119560184</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45949.664119560184</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45949.664119560184</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45949.664119560184</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45949.664119560184</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45949.664119560184</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45949.664119560184</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45949.664119560184</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45949.664119560184</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45949.664119560184</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45949.664119560184</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45949.664119560184</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45949.664119560184</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45949.664119560184</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45949.664119560184</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45949.664119560184</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45949.664119560184</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45949.664119560184</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45949.664119560184</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45949.664119560184</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45949.664119560184</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45949.664119560184</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45949.664119560184</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45949.664119560184</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45949.664119560184</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45949.664119560184</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45949.664119560184</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45949.664119560184</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45949.664119560184</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45949.664119560184</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45949.664119560184</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45949.664119560184</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45949.664119560184</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45949.664119560184</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8"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61"/>
  <sheetViews>
    <sheetView tabSelected="1" workbookViewId="0">
      <selection activeCell="D9" sqref="D9"/>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39070</v>
      </c>
      <c r="B2" s="143" t="str">
        <f>IFERROR(VLOOKUP(D2,DB!A:K,11,0),"")</f>
        <v>R6</v>
      </c>
      <c r="C2" s="142">
        <v>1</v>
      </c>
      <c r="D2" s="143" t="s">
        <v>34282</v>
      </c>
      <c r="E2" s="142" t="s">
        <v>38964</v>
      </c>
      <c r="F2" s="145">
        <v>45939.529062499998</v>
      </c>
      <c r="G2" s="144">
        <f ca="1">IFERROR(NOW()-F2,"-")</f>
        <v>10.135057060186227</v>
      </c>
      <c r="H2" s="145">
        <v>45927.987534722219</v>
      </c>
      <c r="I2" s="143" t="str">
        <f>IFERROR(VLOOKUP(D2,DB!A:F,6,0),"")</f>
        <v>SCECO</v>
      </c>
      <c r="J2" s="143" t="str">
        <f>IFERROR(VLOOKUP(D2,DB!A:G,7,0),"")</f>
        <v>Vandalized</v>
      </c>
      <c r="K2" s="142" t="s">
        <v>39071</v>
      </c>
      <c r="L2" s="143" t="str">
        <f>IFERROR(VLOOKUP(D2,DB!A:I,9,0),"")</f>
        <v>Latis</v>
      </c>
    </row>
    <row r="3" spans="1:16383" ht="31.5" customHeight="1">
      <c r="A3" s="142" t="s">
        <v>39072</v>
      </c>
      <c r="B3" s="142" t="str">
        <f>IFERROR(VLOOKUP(D3,DB!A:K,11,0),"")</f>
        <v>R6</v>
      </c>
      <c r="C3" s="142">
        <v>1</v>
      </c>
      <c r="D3" s="142" t="s">
        <v>34126</v>
      </c>
      <c r="E3" s="142" t="s">
        <v>38964</v>
      </c>
      <c r="F3" s="145">
        <v>45948.910879629628</v>
      </c>
      <c r="G3" s="144">
        <f ca="1">IFERROR(NOW()-F3,"-")</f>
        <v>0.75323993055644678</v>
      </c>
      <c r="H3" s="145">
        <v>45948.903344907405</v>
      </c>
      <c r="I3" s="142" t="str">
        <f>IFERROR(VLOOKUP(D3,DB!A:F,6,0),"")</f>
        <v>SCECO</v>
      </c>
      <c r="J3" s="142" t="str">
        <f>IFERROR(VLOOKUP(D3,DB!A:G,7,0),"")</f>
        <v>Vandalized</v>
      </c>
      <c r="K3" s="142" t="s">
        <v>39073</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c r="B4" s="105" t="str">
        <f>IFERROR(VLOOKUP(D4,DB!A:K,11,0),"")</f>
        <v/>
      </c>
      <c r="C4" s="107"/>
      <c r="D4" s="105"/>
      <c r="E4" s="108"/>
      <c r="F4" s="109"/>
      <c r="G4" s="78">
        <f ca="1">IFERROR(NOW()-F4,"-")</f>
        <v>45949.664119560184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45949.664119560184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45949.664119560184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45949.664119560184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6"/>
      <c r="E8" s="108"/>
      <c r="F8" s="109"/>
      <c r="G8" s="78">
        <f ca="1">IFERROR(NOW()-F8,"-")</f>
        <v>45949.664119560184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45949.664119560184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67"/>
      <c r="E10" s="108"/>
      <c r="F10" s="109"/>
      <c r="G10" s="78">
        <f ca="1">IFERROR(NOW()-F10,"-")</f>
        <v>45949.664119560184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66"/>
      <c r="E11" s="108"/>
      <c r="F11" s="109"/>
      <c r="G11" s="78">
        <f ca="1">IFERROR(NOW()-F11,"-")</f>
        <v>45949.664119560184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45949.664119560184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45949.664119560184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45949.664119560184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45949.664119560184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45949.664119560184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45949.664119560184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45949.664119560184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45949.664119560184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45949.664119560184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45949.664119560184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45949.664119560184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45949.664119560184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45949.664119560184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45949.664119560184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45949.664119560184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45949.664119560184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45949.664119560184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45949.664119560184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45949.664119560184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45949.664119560184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45949.664119560184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45949.664119560184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45949.664119560184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45949.664119560184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45949.664119560184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45949.664119560184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45949.664119560184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45949.664119560184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45949.664119560184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45949.664119560184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45949.664119560184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45949.664119560184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45949.664119560184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45949.664119560184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45949.664119560184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45949.664119560184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45949.664119560184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45949.664119560184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45949.664119560184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45949.664119560184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45949.664119560184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45949.664119560184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45949.664119560184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45949.664119560184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45949.664119560184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45949.664119560184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45949.664119560184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45949.664119560184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45949.664119560184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45949.664119560184</v>
      </c>
      <c r="H61" s="109"/>
      <c r="I61" s="105" t="str">
        <f>IFERROR(VLOOKUP(D61,DB!A:F,6,0),"")</f>
        <v/>
      </c>
      <c r="J61" s="104" t="str">
        <f>IFERROR(VLOOKUP(D61,DB!A:G,7,0),"")</f>
        <v/>
      </c>
      <c r="K61" s="110"/>
      <c r="L61" s="111" t="str">
        <f>IFERROR(VLOOKUP(D61,DB!A:I,9,0),"")</f>
        <v/>
      </c>
    </row>
  </sheetData>
  <dataValidations count="2">
    <dataValidation allowBlank="1" showInputMessage="1" showErrorMessage="1" sqref="E1" xr:uid="{380493DB-286A-4683-AF55-C78F04945A49}"/>
    <dataValidation type="list" allowBlank="1" showInputMessage="1" showErrorMessage="1" sqref="E2:E3 E4:E6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2025-10-19T12:57:20Z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